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1190" windowHeight="7935" activeTab="2"/>
  </bookViews>
  <sheets>
    <sheet name="Plan6" sheetId="6" r:id="rId1"/>
    <sheet name="Plan7" sheetId="7" r:id="rId2"/>
    <sheet name="Plan4" sheetId="8" r:id="rId3"/>
    <sheet name="Plan1" sheetId="1" r:id="rId4"/>
    <sheet name="Plan2" sheetId="2" r:id="rId5"/>
    <sheet name="Plan3" sheetId="3" r:id="rId6"/>
  </sheets>
  <definedNames>
    <definedName name="_xlnm._FilterDatabase" localSheetId="3" hidden="1">Plan1!$B$1:$K$623</definedName>
    <definedName name="_xlnm.Print_Titles" localSheetId="2">Plan4!$4:$4</definedName>
  </definedNames>
  <calcPr calcId="144525"/>
  <pivotCaches>
    <pivotCache cacheId="24" r:id="rId7"/>
  </pivotCaches>
</workbook>
</file>

<file path=xl/calcChain.xml><?xml version="1.0" encoding="utf-8"?>
<calcChain xmlns="http://schemas.openxmlformats.org/spreadsheetml/2006/main">
  <c r="M12" i="1" l="1"/>
  <c r="M10" i="1"/>
  <c r="M5" i="1"/>
  <c r="M16" i="1"/>
  <c r="M8" i="1"/>
  <c r="M7" i="1"/>
  <c r="M38" i="1"/>
  <c r="M21" i="1"/>
  <c r="M4" i="1"/>
  <c r="M64" i="1"/>
  <c r="M11" i="1"/>
  <c r="M39" i="1"/>
  <c r="M14" i="1"/>
  <c r="M6" i="1"/>
  <c r="M80" i="1"/>
  <c r="M50" i="1"/>
  <c r="M72" i="1"/>
  <c r="M26" i="1"/>
  <c r="M89" i="1"/>
  <c r="M126" i="1"/>
  <c r="M17" i="1"/>
  <c r="M143" i="1"/>
  <c r="M13" i="1"/>
  <c r="M18" i="1"/>
  <c r="M22" i="1"/>
  <c r="M3" i="1"/>
  <c r="M9" i="1"/>
  <c r="M51" i="1"/>
  <c r="M60" i="1"/>
  <c r="M31" i="1"/>
  <c r="M77" i="1"/>
  <c r="M28" i="1"/>
  <c r="M133" i="1"/>
  <c r="M116" i="1"/>
  <c r="M62" i="1"/>
  <c r="M108" i="1"/>
  <c r="M20" i="1"/>
  <c r="M94" i="1"/>
  <c r="M170" i="1"/>
  <c r="M185" i="1"/>
  <c r="M122" i="1"/>
  <c r="M46" i="1"/>
  <c r="M29" i="1"/>
  <c r="M78" i="1"/>
  <c r="M117" i="1"/>
  <c r="M134" i="1"/>
  <c r="M42" i="1"/>
  <c r="M186" i="1"/>
  <c r="M144" i="1"/>
  <c r="M98" i="1"/>
  <c r="M49" i="1"/>
  <c r="M70" i="1"/>
  <c r="M115" i="1"/>
  <c r="M112" i="1"/>
  <c r="M196" i="1"/>
  <c r="M169" i="1"/>
  <c r="M137" i="1"/>
  <c r="M75" i="1"/>
  <c r="M24" i="1"/>
  <c r="M130" i="1"/>
  <c r="M121" i="1"/>
  <c r="M71" i="1"/>
  <c r="M23" i="1"/>
  <c r="M90" i="1"/>
  <c r="M19" i="1"/>
  <c r="M102" i="1"/>
  <c r="O2" i="1"/>
  <c r="O3" i="1"/>
  <c r="O22" i="1" l="1"/>
  <c r="O21" i="1"/>
  <c r="O20" i="1"/>
  <c r="O23" i="1" s="1"/>
  <c r="O24" i="1" s="1"/>
  <c r="O4" i="1"/>
  <c r="O6" i="1" s="1"/>
  <c r="O13" i="1" s="1"/>
  <c r="M15" i="1" s="1"/>
  <c r="O14" i="1" l="1"/>
  <c r="O16" i="1" s="1"/>
  <c r="M310" i="1"/>
  <c r="M312" i="1"/>
  <c r="M314" i="1"/>
  <c r="M316" i="1"/>
  <c r="M25" i="1"/>
  <c r="M30" i="1"/>
  <c r="M319" i="1"/>
  <c r="M32" i="1"/>
  <c r="M322" i="1"/>
  <c r="M324" i="1"/>
  <c r="M326" i="1"/>
  <c r="M34" i="1"/>
  <c r="M35" i="1"/>
  <c r="M328" i="1"/>
  <c r="M330" i="1"/>
  <c r="M332" i="1"/>
  <c r="M334" i="1"/>
  <c r="M37" i="1"/>
  <c r="M41" i="1"/>
  <c r="M337" i="1"/>
  <c r="M339" i="1"/>
  <c r="M341" i="1"/>
  <c r="M342" i="1"/>
  <c r="M45" i="1"/>
  <c r="M48" i="1"/>
  <c r="M344" i="1"/>
  <c r="M52" i="1"/>
  <c r="M346" i="1"/>
  <c r="M348" i="1"/>
  <c r="M350" i="1"/>
  <c r="M55" i="1"/>
  <c r="M57" i="1"/>
  <c r="M59" i="1"/>
  <c r="M63" i="1"/>
  <c r="M351" i="1"/>
  <c r="M353" i="1"/>
  <c r="M355" i="1"/>
  <c r="M357" i="1"/>
  <c r="M359" i="1"/>
  <c r="M361" i="1"/>
  <c r="M66" i="1"/>
  <c r="M363" i="1"/>
  <c r="M69" i="1"/>
  <c r="M74" i="1"/>
  <c r="M79" i="1"/>
  <c r="M364" i="1"/>
  <c r="M83" i="1"/>
  <c r="M365" i="1"/>
  <c r="M366" i="1"/>
  <c r="M368" i="1"/>
  <c r="M86" i="1"/>
  <c r="M371" i="1"/>
  <c r="M87" i="1"/>
  <c r="M374" i="1"/>
  <c r="M376" i="1"/>
  <c r="M377" i="1"/>
  <c r="M91" i="1"/>
  <c r="M93" i="1"/>
  <c r="M311" i="1"/>
  <c r="M313" i="1"/>
  <c r="M315" i="1"/>
  <c r="M317" i="1"/>
  <c r="M27" i="1"/>
  <c r="M318" i="1"/>
  <c r="M320" i="1"/>
  <c r="M321" i="1"/>
  <c r="M323" i="1"/>
  <c r="M325" i="1"/>
  <c r="M33" i="1"/>
  <c r="M327" i="1"/>
  <c r="M36" i="1"/>
  <c r="M329" i="1"/>
  <c r="M331" i="1"/>
  <c r="M333" i="1"/>
  <c r="M335" i="1"/>
  <c r="M40" i="1"/>
  <c r="M336" i="1"/>
  <c r="M338" i="1"/>
  <c r="M340" i="1"/>
  <c r="M43" i="1"/>
  <c r="M44" i="1"/>
  <c r="M47" i="1"/>
  <c r="M343" i="1"/>
  <c r="M345" i="1"/>
  <c r="M53" i="1"/>
  <c r="M347" i="1"/>
  <c r="M349" i="1"/>
  <c r="M54" i="1"/>
  <c r="M56" i="1"/>
  <c r="M58" i="1"/>
  <c r="M61" i="1"/>
  <c r="M65" i="1"/>
  <c r="M352" i="1"/>
  <c r="M354" i="1"/>
  <c r="M356" i="1"/>
  <c r="M358" i="1"/>
  <c r="M360" i="1"/>
  <c r="M362" i="1"/>
  <c r="M67" i="1"/>
  <c r="M68" i="1"/>
  <c r="M73" i="1"/>
  <c r="M76" i="1"/>
  <c r="M81" i="1"/>
  <c r="M82" i="1"/>
  <c r="M84" i="1"/>
  <c r="M85" i="1"/>
  <c r="M367" i="1"/>
  <c r="M369" i="1"/>
  <c r="M370" i="1"/>
  <c r="M372" i="1"/>
  <c r="M373" i="1"/>
  <c r="M375" i="1"/>
  <c r="M88" i="1"/>
  <c r="M378" i="1"/>
  <c r="M92" i="1"/>
  <c r="M95" i="1"/>
  <c r="M97" i="1"/>
  <c r="M380" i="1"/>
  <c r="M99" i="1"/>
  <c r="M382" i="1"/>
  <c r="M101" i="1"/>
  <c r="M103" i="1"/>
  <c r="M386" i="1"/>
  <c r="M104" i="1"/>
  <c r="M105" i="1"/>
  <c r="M107" i="1"/>
  <c r="M109" i="1"/>
  <c r="M111" i="1"/>
  <c r="M390" i="1"/>
  <c r="M391" i="1"/>
  <c r="M119" i="1"/>
  <c r="M123" i="1"/>
  <c r="M392" i="1"/>
  <c r="M125" i="1"/>
  <c r="M394" i="1"/>
  <c r="M395" i="1"/>
  <c r="M396" i="1"/>
  <c r="M129" i="1"/>
  <c r="M132" i="1"/>
  <c r="M136" i="1"/>
  <c r="M139" i="1"/>
  <c r="M141" i="1"/>
  <c r="M379" i="1"/>
  <c r="M100" i="1"/>
  <c r="M384" i="1"/>
  <c r="M387" i="1"/>
  <c r="M106" i="1"/>
  <c r="M110" i="1"/>
  <c r="M114" i="1"/>
  <c r="M120" i="1"/>
  <c r="M124" i="1"/>
  <c r="M127" i="1"/>
  <c r="M128" i="1"/>
  <c r="M135" i="1"/>
  <c r="M140" i="1"/>
  <c r="M145" i="1"/>
  <c r="M147" i="1"/>
  <c r="M149" i="1"/>
  <c r="M151" i="1"/>
  <c r="M153" i="1"/>
  <c r="M155" i="1"/>
  <c r="M157" i="1"/>
  <c r="M159" i="1"/>
  <c r="M161" i="1"/>
  <c r="M163" i="1"/>
  <c r="M165" i="1"/>
  <c r="M167" i="1"/>
  <c r="M171" i="1"/>
  <c r="M173" i="1"/>
  <c r="M175" i="1"/>
  <c r="M177" i="1"/>
  <c r="M179" i="1"/>
  <c r="M181" i="1"/>
  <c r="M397" i="1"/>
  <c r="M399" i="1"/>
  <c r="M400" i="1"/>
  <c r="M402" i="1"/>
  <c r="M404" i="1"/>
  <c r="M406" i="1"/>
  <c r="M408" i="1"/>
  <c r="M410" i="1"/>
  <c r="M412" i="1"/>
  <c r="M414" i="1"/>
  <c r="M416" i="1"/>
  <c r="M418" i="1"/>
  <c r="M420" i="1"/>
  <c r="M422" i="1"/>
  <c r="M424" i="1"/>
  <c r="M426" i="1"/>
  <c r="M428" i="1"/>
  <c r="M430" i="1"/>
  <c r="M432" i="1"/>
  <c r="M434" i="1"/>
  <c r="M436" i="1"/>
  <c r="M438" i="1"/>
  <c r="M187" i="1"/>
  <c r="M189" i="1"/>
  <c r="M191" i="1"/>
  <c r="M193" i="1"/>
  <c r="M195" i="1"/>
  <c r="M440" i="1"/>
  <c r="M442" i="1"/>
  <c r="M444" i="1"/>
  <c r="M446" i="1"/>
  <c r="M448" i="1"/>
  <c r="M450" i="1"/>
  <c r="M452" i="1"/>
  <c r="M454" i="1"/>
  <c r="M456" i="1"/>
  <c r="M458" i="1"/>
  <c r="M460" i="1"/>
  <c r="M462" i="1"/>
  <c r="M464" i="1"/>
  <c r="M465" i="1"/>
  <c r="M467" i="1"/>
  <c r="M468" i="1"/>
  <c r="M200" i="1"/>
  <c r="M470" i="1"/>
  <c r="M203" i="1"/>
  <c r="M205" i="1"/>
  <c r="M207" i="1"/>
  <c r="M471" i="1"/>
  <c r="M210" i="1"/>
  <c r="M211" i="1"/>
  <c r="M473" i="1"/>
  <c r="M213" i="1"/>
  <c r="M214" i="1"/>
  <c r="M96" i="1"/>
  <c r="M381" i="1"/>
  <c r="M383" i="1"/>
  <c r="M385" i="1"/>
  <c r="M388" i="1"/>
  <c r="M389" i="1"/>
  <c r="M113" i="1"/>
  <c r="M118" i="1"/>
  <c r="M393" i="1"/>
  <c r="M131" i="1"/>
  <c r="M138" i="1"/>
  <c r="M142" i="1"/>
  <c r="M146" i="1"/>
  <c r="M148" i="1"/>
  <c r="M150" i="1"/>
  <c r="M152" i="1"/>
  <c r="M154" i="1"/>
  <c r="M156" i="1"/>
  <c r="M158" i="1"/>
  <c r="M160" i="1"/>
  <c r="M162" i="1"/>
  <c r="M164" i="1"/>
  <c r="M166" i="1"/>
  <c r="M168" i="1"/>
  <c r="M172" i="1"/>
  <c r="M174" i="1"/>
  <c r="M176" i="1"/>
  <c r="M178" i="1"/>
  <c r="M180" i="1"/>
  <c r="M182" i="1"/>
  <c r="M398" i="1"/>
  <c r="M183" i="1"/>
  <c r="M401" i="1"/>
  <c r="M403" i="1"/>
  <c r="M405" i="1"/>
  <c r="M407" i="1"/>
  <c r="M409" i="1"/>
  <c r="M411" i="1"/>
  <c r="M413" i="1"/>
  <c r="M415" i="1"/>
  <c r="M417" i="1"/>
  <c r="M419" i="1"/>
  <c r="M421" i="1"/>
  <c r="M423" i="1"/>
  <c r="M425" i="1"/>
  <c r="M427" i="1"/>
  <c r="M429" i="1"/>
  <c r="M431" i="1"/>
  <c r="M433" i="1"/>
  <c r="M435" i="1"/>
  <c r="M437" i="1"/>
  <c r="M439" i="1"/>
  <c r="M184" i="1"/>
  <c r="M188" i="1"/>
  <c r="M190" i="1"/>
  <c r="M192" i="1"/>
  <c r="M194" i="1"/>
  <c r="M197" i="1"/>
  <c r="M441" i="1"/>
  <c r="M443" i="1"/>
  <c r="M445" i="1"/>
  <c r="M447" i="1"/>
  <c r="M449" i="1"/>
  <c r="M451" i="1"/>
  <c r="M453" i="1"/>
  <c r="M455" i="1"/>
  <c r="M457" i="1"/>
  <c r="M459" i="1"/>
  <c r="M461" i="1"/>
  <c r="M463" i="1"/>
  <c r="M198" i="1"/>
  <c r="M466" i="1"/>
  <c r="M199" i="1"/>
  <c r="M469" i="1"/>
  <c r="M201" i="1"/>
  <c r="M202" i="1"/>
  <c r="M204" i="1"/>
  <c r="M206" i="1"/>
  <c r="M208" i="1"/>
  <c r="M209" i="1"/>
  <c r="M472" i="1"/>
  <c r="M212" i="1"/>
  <c r="M474" i="1"/>
  <c r="M475" i="1"/>
  <c r="M476" i="1"/>
  <c r="M477" i="1"/>
  <c r="M478" i="1"/>
  <c r="M217" i="1"/>
  <c r="M219" i="1"/>
  <c r="M221" i="1"/>
  <c r="M223" i="1"/>
  <c r="M481" i="1"/>
  <c r="M226" i="1"/>
  <c r="M228" i="1"/>
  <c r="M482" i="1"/>
  <c r="M230" i="1"/>
  <c r="M232" i="1"/>
  <c r="M234" i="1"/>
  <c r="M236" i="1"/>
  <c r="M238" i="1"/>
  <c r="M241" i="1"/>
  <c r="M243" i="1"/>
  <c r="M244" i="1"/>
  <c r="M486" i="1"/>
  <c r="M246" i="1"/>
  <c r="M248" i="1"/>
  <c r="M250" i="1"/>
  <c r="M487" i="1"/>
  <c r="M253" i="1"/>
  <c r="M488" i="1"/>
  <c r="M489" i="1"/>
  <c r="M257" i="1"/>
  <c r="M258" i="1"/>
  <c r="M259" i="1"/>
  <c r="M261" i="1"/>
  <c r="M263" i="1"/>
  <c r="M493" i="1"/>
  <c r="M264" i="1"/>
  <c r="M266" i="1"/>
  <c r="M267" i="1"/>
  <c r="M268" i="1"/>
  <c r="M269" i="1"/>
  <c r="M270" i="1"/>
  <c r="M272" i="1"/>
  <c r="M274" i="1"/>
  <c r="M276" i="1"/>
  <c r="M278" i="1"/>
  <c r="M215" i="1"/>
  <c r="M479" i="1"/>
  <c r="M220" i="1"/>
  <c r="M224" i="1"/>
  <c r="M480" i="1"/>
  <c r="M227" i="1"/>
  <c r="M483" i="1"/>
  <c r="M233" i="1"/>
  <c r="M237" i="1"/>
  <c r="M242" i="1"/>
  <c r="M485" i="1"/>
  <c r="M247" i="1"/>
  <c r="M251" i="1"/>
  <c r="M254" i="1"/>
  <c r="M256" i="1"/>
  <c r="M491" i="1"/>
  <c r="M262" i="1"/>
  <c r="M494" i="1"/>
  <c r="M495" i="1"/>
  <c r="M497" i="1"/>
  <c r="M271" i="1"/>
  <c r="M275" i="1"/>
  <c r="M279" i="1"/>
  <c r="M498" i="1"/>
  <c r="M499" i="1"/>
  <c r="M501" i="1"/>
  <c r="M283" i="1"/>
  <c r="M285" i="1"/>
  <c r="M287" i="1"/>
  <c r="M289" i="1"/>
  <c r="M291" i="1"/>
  <c r="M503" i="1"/>
  <c r="M504" i="1"/>
  <c r="M505" i="1"/>
  <c r="M507" i="1"/>
  <c r="M509" i="1"/>
  <c r="M295" i="1"/>
  <c r="M510" i="1"/>
  <c r="M511" i="1"/>
  <c r="M298" i="1"/>
  <c r="M300" i="1"/>
  <c r="M513" i="1"/>
  <c r="M514" i="1"/>
  <c r="M516" i="1"/>
  <c r="M305" i="1"/>
  <c r="M306" i="1"/>
  <c r="M308" i="1"/>
  <c r="M517" i="1"/>
  <c r="M519" i="1"/>
  <c r="M521" i="1"/>
  <c r="M523" i="1"/>
  <c r="M525" i="1"/>
  <c r="M527" i="1"/>
  <c r="M529" i="1"/>
  <c r="M531" i="1"/>
  <c r="M533" i="1"/>
  <c r="M535" i="1"/>
  <c r="M537" i="1"/>
  <c r="M539" i="1"/>
  <c r="M541" i="1"/>
  <c r="M543" i="1"/>
  <c r="M545" i="1"/>
  <c r="M547" i="1"/>
  <c r="M549" i="1"/>
  <c r="M551" i="1"/>
  <c r="M553" i="1"/>
  <c r="M555" i="1"/>
  <c r="M557" i="1"/>
  <c r="M559" i="1"/>
  <c r="M561" i="1"/>
  <c r="M563" i="1"/>
  <c r="M565" i="1"/>
  <c r="M567" i="1"/>
  <c r="M569" i="1"/>
  <c r="M571" i="1"/>
  <c r="M573" i="1"/>
  <c r="M575" i="1"/>
  <c r="M577" i="1"/>
  <c r="M579" i="1"/>
  <c r="M581" i="1"/>
  <c r="M583" i="1"/>
  <c r="M585" i="1"/>
  <c r="M587" i="1"/>
  <c r="M589" i="1"/>
  <c r="M591" i="1"/>
  <c r="M593" i="1"/>
  <c r="M595" i="1"/>
  <c r="M597" i="1"/>
  <c r="M599" i="1"/>
  <c r="M602" i="1"/>
  <c r="M605" i="1"/>
  <c r="M607" i="1"/>
  <c r="M609" i="1"/>
  <c r="M611" i="1"/>
  <c r="M613" i="1"/>
  <c r="M615" i="1"/>
  <c r="M617" i="1"/>
  <c r="M619" i="1"/>
  <c r="M621" i="1"/>
  <c r="M623" i="1"/>
  <c r="M216" i="1"/>
  <c r="M218" i="1"/>
  <c r="M222" i="1"/>
  <c r="M225" i="1"/>
  <c r="M229" i="1"/>
  <c r="M231" i="1"/>
  <c r="M235" i="1"/>
  <c r="M239" i="1"/>
  <c r="M240" i="1"/>
  <c r="M484" i="1"/>
  <c r="M245" i="1"/>
  <c r="M249" i="1"/>
  <c r="M252" i="1"/>
  <c r="M255" i="1"/>
  <c r="M490" i="1"/>
  <c r="M260" i="1"/>
  <c r="M492" i="1"/>
  <c r="M265" i="1"/>
  <c r="M496" i="1"/>
  <c r="M273" i="1"/>
  <c r="M277" i="1"/>
  <c r="M280" i="1"/>
  <c r="M281" i="1"/>
  <c r="M500" i="1"/>
  <c r="M282" i="1"/>
  <c r="M284" i="1"/>
  <c r="M286" i="1"/>
  <c r="M288" i="1"/>
  <c r="M290" i="1"/>
  <c r="M502" i="1"/>
  <c r="M292" i="1"/>
  <c r="M293" i="1"/>
  <c r="M506" i="1"/>
  <c r="M508" i="1"/>
  <c r="M294" i="1"/>
  <c r="M296" i="1"/>
  <c r="M297" i="1"/>
  <c r="M512" i="1"/>
  <c r="M299" i="1"/>
  <c r="M301" i="1"/>
  <c r="M302" i="1"/>
  <c r="M515" i="1"/>
  <c r="M303" i="1"/>
  <c r="M304" i="1"/>
  <c r="M307" i="1"/>
  <c r="M309" i="1"/>
  <c r="M518" i="1"/>
  <c r="M520" i="1"/>
  <c r="M522" i="1"/>
  <c r="M524" i="1"/>
  <c r="M526" i="1"/>
  <c r="M528" i="1"/>
  <c r="M530" i="1"/>
  <c r="M532" i="1"/>
  <c r="M534" i="1"/>
  <c r="M536" i="1"/>
  <c r="M538" i="1"/>
  <c r="M540" i="1"/>
  <c r="M542" i="1"/>
  <c r="M544" i="1"/>
  <c r="M546" i="1"/>
  <c r="M548" i="1"/>
  <c r="M550" i="1"/>
  <c r="M552" i="1"/>
  <c r="M554" i="1"/>
  <c r="M556" i="1"/>
  <c r="M558" i="1"/>
  <c r="M560" i="1"/>
  <c r="M562" i="1"/>
  <c r="M564" i="1"/>
  <c r="M566" i="1"/>
  <c r="M568" i="1"/>
  <c r="M570" i="1"/>
  <c r="M572" i="1"/>
  <c r="M574" i="1"/>
  <c r="M576" i="1"/>
  <c r="M578" i="1"/>
  <c r="M580" i="1"/>
  <c r="M582" i="1"/>
  <c r="M584" i="1"/>
  <c r="M586" i="1"/>
  <c r="M588" i="1"/>
  <c r="M590" i="1"/>
  <c r="M592" i="1"/>
  <c r="M594" i="1"/>
  <c r="M596" i="1"/>
  <c r="M598" i="1"/>
  <c r="M600" i="1"/>
  <c r="M601" i="1"/>
  <c r="M603" i="1"/>
  <c r="M604" i="1"/>
  <c r="M606" i="1"/>
  <c r="M608" i="1"/>
  <c r="M610" i="1"/>
  <c r="M612" i="1"/>
  <c r="M614" i="1"/>
  <c r="M616" i="1"/>
  <c r="M618" i="1"/>
  <c r="M620" i="1"/>
  <c r="M622" i="1"/>
</calcChain>
</file>

<file path=xl/sharedStrings.xml><?xml version="1.0" encoding="utf-8"?>
<sst xmlns="http://schemas.openxmlformats.org/spreadsheetml/2006/main" count="7764" uniqueCount="963">
  <si>
    <t>Programa</t>
  </si>
  <si>
    <t>Objetivo</t>
  </si>
  <si>
    <t>Meta</t>
  </si>
  <si>
    <t>Iniciativa</t>
  </si>
  <si>
    <t>Sigla</t>
  </si>
  <si>
    <t>Valor</t>
  </si>
  <si>
    <t>2014</t>
  </si>
  <si>
    <t>2015</t>
  </si>
  <si>
    <t>ENCARGOS ESPECIAIS</t>
  </si>
  <si>
    <t/>
  </si>
  <si>
    <t>GESTÃO E MANUTENÇÃO ADMINISTRATIVA DA CÂMARA DE VEREADORES</t>
  </si>
  <si>
    <t>REMUNERAÇÃO DE INATIVOS, PENSIONISTAS E AUXÍLIO DOENÇA E GESTÃO ADMINISTRATIVA DO RPPS</t>
  </si>
  <si>
    <t>GESTÃO E MANUTENÇÃO ADMINISTRATIVA DO GABINETE DO PREFEITO</t>
  </si>
  <si>
    <t>GESTÃO E MANUTENÇÃO ADMINISTRATIVA DO GABINETE DO VICE-PREFEITO</t>
  </si>
  <si>
    <t>GESTÃO E MANUTENÇÃO ADMINISTRATIVA DA SECRETARIA DE PLANEJAMENTO E URBANISMO</t>
  </si>
  <si>
    <t>GESTÃO E MANUTENÇÃO ADMINISTRATIVA DA SECRETARIA DE ADMINISTRAÇÃO</t>
  </si>
  <si>
    <t>GESTÃO E MANUTENÇÃO ADMINISTRATIVA DA SECRETARIA DE FAZENDA</t>
  </si>
  <si>
    <t>GESTÃO E MANUTENÇÃO ADMINISTRATIVA DA SECRETARIA DE SAÚDE</t>
  </si>
  <si>
    <t>GESTÃO E MANUTENÇÃO ADMINISTRATIVA DA SECRETARIA DE DESENVOLVIMENTO SOCIAL E HABITAÇÃO</t>
  </si>
  <si>
    <t>GESTÃO E MANUTENÇÃO ADMINISTRATIVA DA SECRETARIA DE DESENVOLVIMENTO ECONÔMICO</t>
  </si>
  <si>
    <t>GESTÃO E MANUTENÇÃO ADMINISTRATIVA DA SECRETARIA DE CULTURA E TURISMO</t>
  </si>
  <si>
    <t>GESTÃO E MANUTENÇÃO ADMINISTRATIVA DA SECRETARIA DE EDUCAÇÃO E DESPORTO</t>
  </si>
  <si>
    <t>GESTÃO E MANUTENÇÃO ADMINISTRATIVA DA SECRETARIA DE SERVIÇOS URBANOS</t>
  </si>
  <si>
    <t>GESTÃO E MANUTENÇÃO ADMINISTRATIVA DA SECRETARIA DE DESENVOLVIMENTO RURAL E MEIO AMBIENTE</t>
  </si>
  <si>
    <t>JAGUARÃO PAVIMENTANDO O FUTURO</t>
  </si>
  <si>
    <t>Recuperar e conservar vias públicas pavimentadas e não pavimentadas</t>
  </si>
  <si>
    <t>Adquirir 4 máquinas e/ou caminhões visando a ampliação e manutenção das ações de recuperação de vias públicas</t>
  </si>
  <si>
    <t>Ampliação do parque de máquinas</t>
  </si>
  <si>
    <t>0%</t>
  </si>
  <si>
    <t>25%</t>
  </si>
  <si>
    <t>Manter 2 áreas de extração de saibro devidamente licenciadas</t>
  </si>
  <si>
    <t>Manutenção das áreas de extração de saibro e areia</t>
  </si>
  <si>
    <t>50%</t>
  </si>
  <si>
    <t>Recuperação de ruas pavimentadas e não-pavimentadas</t>
  </si>
  <si>
    <t>Recuperar 480km de vias não pavimentadas</t>
  </si>
  <si>
    <t>Manutenção e recuperação de vias não pavimentadas</t>
  </si>
  <si>
    <t>20%</t>
  </si>
  <si>
    <t>30%</t>
  </si>
  <si>
    <t>Reperfilar 16 km de ruas pavimentadas</t>
  </si>
  <si>
    <t>Reperfilamento de vias pavimentadas</t>
  </si>
  <si>
    <t>Colocar 4000 metros de meio fio</t>
  </si>
  <si>
    <t>Construção e conservação de meio fio em ruas não pavimentadas</t>
  </si>
  <si>
    <t>Manter 15 veículos e máquinas utilizados na recuperação de vias públicas</t>
  </si>
  <si>
    <t>Manutenção de máquinas, implementos e veículos</t>
  </si>
  <si>
    <t>Minimizar os problemas de alagamento da área urbana do município</t>
  </si>
  <si>
    <t>Limpar 30 km de valetas</t>
  </si>
  <si>
    <t>Limpeza de valetas e bocas de lobo</t>
  </si>
  <si>
    <t>Canalizar 7 km de redes de macrodrenagem</t>
  </si>
  <si>
    <t>Limpeza de sangas e canais removendo toda a vegetação existente readequando a largura necessária para o devido escoamento das águas pluviais</t>
  </si>
  <si>
    <t>Construção de galerias, canalização de sangas</t>
  </si>
  <si>
    <t>Canalizar 4000 metros de bueiros</t>
  </si>
  <si>
    <t>Canalização de valetas e redes de microdrenagem</t>
  </si>
  <si>
    <t>15%</t>
  </si>
  <si>
    <t>Recuperar 800 metros de bueiros danificados</t>
  </si>
  <si>
    <t>Substituição de bueiros</t>
  </si>
  <si>
    <t>Canalização de redes de macrodrenagem</t>
  </si>
  <si>
    <t>Construir 80 bocas-de-lobo</t>
  </si>
  <si>
    <t>Construção de bocas de lobo</t>
  </si>
  <si>
    <t>Elaboração do Plano Nacional de Drenagem Urbana</t>
  </si>
  <si>
    <t>Qualificar a mobilidade urbana e a segurança no trânsito</t>
  </si>
  <si>
    <t>Sinalizar 60 faixas de segurança</t>
  </si>
  <si>
    <t>Execução de faixa de segurança, sonorizadores e placas indicativas</t>
  </si>
  <si>
    <t>Sinalização viária horizontal e vertical urbana</t>
  </si>
  <si>
    <t>Recuperar 2000 metros de calçadas</t>
  </si>
  <si>
    <t>Construção e recuperação de passeio público</t>
  </si>
  <si>
    <t>40%</t>
  </si>
  <si>
    <t>Instalar 40 abrigos para ônibus</t>
  </si>
  <si>
    <t>Instalação de abrigos de ônibus</t>
  </si>
  <si>
    <t>Implantação de ciclovias</t>
  </si>
  <si>
    <t>Instalar e recuperar 1000 placas de sinalização de trânsito</t>
  </si>
  <si>
    <t>Instalação de placas de sinalização de trânsito</t>
  </si>
  <si>
    <t>10%</t>
  </si>
  <si>
    <t>Qualificação da mobilidade urbana e da segurança no trânsito</t>
  </si>
  <si>
    <t>Instalar 30 câmeras de monitoramento</t>
  </si>
  <si>
    <t>Instalação de câmaras de monitoramento</t>
  </si>
  <si>
    <t>Elaboração do Plano de Mobilidade Urbana</t>
  </si>
  <si>
    <t>Ampliação e manutenção do cemitério municipal</t>
  </si>
  <si>
    <t>Construir 400 catacumbas</t>
  </si>
  <si>
    <t>Construção de catacumbas</t>
  </si>
  <si>
    <t>Manutenção do cemitério</t>
  </si>
  <si>
    <t>Construção e reforma de calçada e muro</t>
  </si>
  <si>
    <t>Colocar 20 luminárias</t>
  </si>
  <si>
    <t>Colocação de luminária</t>
  </si>
  <si>
    <t>Ampliação do cemitério municipal</t>
  </si>
  <si>
    <t>Construir 200 nichos</t>
  </si>
  <si>
    <t>Construção de nichos</t>
  </si>
  <si>
    <t>Planejar o meio urbano e rural com vistas ao desenvolvimento</t>
  </si>
  <si>
    <t>Contratar 10 projetos técnicos de infraestrutura urbana</t>
  </si>
  <si>
    <t>Contratação de projetos técnicos</t>
  </si>
  <si>
    <t>Revisão do Plano Diretor Municipal</t>
  </si>
  <si>
    <t>Elaboração de Projetos Técnicos de Arquitetura e Engenharia</t>
  </si>
  <si>
    <t>Pavimentar vias públicas</t>
  </si>
  <si>
    <t>Pavimentar 31 Km de vias públicas</t>
  </si>
  <si>
    <t>Realização do Programa Pro Transporte</t>
  </si>
  <si>
    <t>45%</t>
  </si>
  <si>
    <t>Execução de Pavimentação, Drenagem e Passeios com Acessibilidade</t>
  </si>
  <si>
    <t>Pavimentação de Vias Públicas</t>
  </si>
  <si>
    <t>Elaboração de projetos de pavimentação</t>
  </si>
  <si>
    <t>Remunerar Pessoal Ativo</t>
  </si>
  <si>
    <t>Obrigações patronais</t>
  </si>
  <si>
    <t>Remuneração de servidores</t>
  </si>
  <si>
    <t>Auxílio Alimentação</t>
  </si>
  <si>
    <t>Auxílio Saúde</t>
  </si>
  <si>
    <t>Garantir iluminação pública de qualidade</t>
  </si>
  <si>
    <t>Instalar iluminação nos trevos de acesso ao Município</t>
  </si>
  <si>
    <t>Iluminar os trevos existentes na BR 116</t>
  </si>
  <si>
    <t>Substituir 800 luminarias completas</t>
  </si>
  <si>
    <t>Instalação e substituição de luminárias</t>
  </si>
  <si>
    <t>Substituição de luminárias</t>
  </si>
  <si>
    <t>Manter e recuperar 5000 pontos de luz</t>
  </si>
  <si>
    <t>Manutenção da iluminação pública</t>
  </si>
  <si>
    <t>EDUCAÇÃO HUMANIZADORA</t>
  </si>
  <si>
    <t>Erradicar o analfabetismo entre jovens e adultos</t>
  </si>
  <si>
    <t>Formar 25 turmas</t>
  </si>
  <si>
    <t>Consolidação de parcerias  com associações de bairros e entidades para disponibilizar o espaço físico e auxiliar na promoção da educação de jovens e adultos</t>
  </si>
  <si>
    <t>Desenvolvimento e Manutenção do Programa</t>
  </si>
  <si>
    <t>Alfabetizar 2000 pessoas</t>
  </si>
  <si>
    <t>Viabilização de espaço de confraternização e socialização das experiências</t>
  </si>
  <si>
    <t>Realização de transporte para viabilzar o projeto</t>
  </si>
  <si>
    <t>Adquisição de material pedagógico</t>
  </si>
  <si>
    <t>Confeccão de materiais de divulgação do Projeto</t>
  </si>
  <si>
    <t>Criação e Implementação do projeto de Alfabetização de Jovens e Adultos (PRAJAGUAR)</t>
  </si>
  <si>
    <t>Realização de pesquisa de entorno e formação de turmas</t>
  </si>
  <si>
    <t>Seleção e capacitação dos educadores populares e coordenadores dos programas</t>
  </si>
  <si>
    <t>Locação de imóvel para desenvolvimento do Projeto AABB</t>
  </si>
  <si>
    <t>Universalizar o acesso à educação infantil</t>
  </si>
  <si>
    <t>Disponibilizar 1200 uniformes para os alunos da rede municipal de ensino (urbana e rural) de 1º ao 5º ano</t>
  </si>
  <si>
    <t>Aquisição de uniformes para os alunos das escolas municipais</t>
  </si>
  <si>
    <t>100%</t>
  </si>
  <si>
    <t>Manutenção e Conservação dos espaços físicos existentes da Educação Infantil</t>
  </si>
  <si>
    <t>Atender  760 crianças até 3 anos (creche)</t>
  </si>
  <si>
    <t>Realização de estudo acerca das demandas do município</t>
  </si>
  <si>
    <t>Construir 1 Escola de Educação Infantil</t>
  </si>
  <si>
    <t>Construção e expansão de escolas de educação infantil</t>
  </si>
  <si>
    <t>Ampliação dos Espaços das Escolas de Educação Infantil</t>
  </si>
  <si>
    <t>Reformar 5 Escolas de Educação infantil</t>
  </si>
  <si>
    <t>Ampliação e qualificação das escolas infantis existentes</t>
  </si>
  <si>
    <t>Atender 240 crianças na educação infantil através de parceiros</t>
  </si>
  <si>
    <t>Ampliar o número de vagas oferecidas</t>
  </si>
  <si>
    <t>Contrução das EMEIs dos Bairros Carvalho e Kenedy</t>
  </si>
  <si>
    <t>Atender 1250 crianças a partir dos 4 anos (pré-escola) em ambientes qualificados</t>
  </si>
  <si>
    <t>Aquisição de recursos materiais afim de qualificar o fazer pedagógico na educação infantil</t>
  </si>
  <si>
    <t>Promoção de transporte escolar para propiciar a universalização do acesso às escolas infantis</t>
  </si>
  <si>
    <t>Ampliação de pré-escolas e qualificação da infraestrutura das salas de aula urbanas e do campo</t>
  </si>
  <si>
    <t>Aquisição e Instalação de 30 câmeras de vídeos monitoramento nos corredores, salas e áreas de recreação das 6 creches municipais</t>
  </si>
  <si>
    <t>Diversificar cursos e ampliar o acesso à graduação e pós-graduação</t>
  </si>
  <si>
    <t>Garantir o acesso a fomação de 200 alunos inicial e continuada</t>
  </si>
  <si>
    <t>Aquisição, atualização e conservação de equipamentos da educação superior pública à distância</t>
  </si>
  <si>
    <t>Atender a demanda dos espaços físicos destinados a Cursos de Graduação e  Pós Graduação</t>
  </si>
  <si>
    <t>Passe Livre Estudantil</t>
  </si>
  <si>
    <t>Manter casa do estudante de Pelotas dando condição de moradia a 16 estudantes</t>
  </si>
  <si>
    <t>Manutenção da Casa do Estudante em Pelotas</t>
  </si>
  <si>
    <t>28%</t>
  </si>
  <si>
    <t>Desenvolvimento de projetos e pesquisa que promovam a interação entre docentes, discentes e comunidade</t>
  </si>
  <si>
    <t>Apoio para implantação do Instituto Federal Sul-Riograndense</t>
  </si>
  <si>
    <t>Aquisição de meio de transporte ou contratação de serviço de transporte que possibilite o deslocamento de estudantes de cursos de graduação não disponíveis no município</t>
  </si>
  <si>
    <t>Ampliação e manutenção dos espaços físicos destinados à cursos de graduação pública a distância através do polo da UAB</t>
  </si>
  <si>
    <t>Reconstruir o muro do entorno da UAB</t>
  </si>
  <si>
    <t>Reconstruir o muro do entorno do prédio da UAB</t>
  </si>
  <si>
    <t>Promover ações esportivas com fins educacionais e de formação de atletas</t>
  </si>
  <si>
    <t>Criar centro de práticas esportivas</t>
  </si>
  <si>
    <t>Construção de pista de atletismo para atividades esportivas escolares e municipais</t>
  </si>
  <si>
    <t>Construção da Quadra Poliesportiva do Bairro Boa Esperança</t>
  </si>
  <si>
    <t>Atender 10.000 crianças, jovens e adultos fomentando eventos esportivos</t>
  </si>
  <si>
    <t>Realização de campeonatos de futebol</t>
  </si>
  <si>
    <t>Realização e Apoio aos Eventos Esportivos</t>
  </si>
  <si>
    <t>Realização de Eventos Esportivos Educativos</t>
  </si>
  <si>
    <t>Revitalização do Futsal Jaguarense</t>
  </si>
  <si>
    <t>Promoção, realização e execução de eventos esportivos objetivando a integração entre as escolas</t>
  </si>
  <si>
    <t>Promoção de eventos esportivos e de lazer</t>
  </si>
  <si>
    <t>Valorização de basquete de rua através de instalação de cestas de basquetes nas quadras esportivas nos bairros</t>
  </si>
  <si>
    <t>Reformar uma quadra em espaço público</t>
  </si>
  <si>
    <t>Construção de pista de skate junto ao complexo do Ferrujão</t>
  </si>
  <si>
    <t>Conclusão da reforma do Ginásio Ferrujão</t>
  </si>
  <si>
    <t>Construção e manutenção de ginásios destinados a integração social da comunidade</t>
  </si>
  <si>
    <t>Aquisição de uniformes e materiais para incentivo da prática esportiva</t>
  </si>
  <si>
    <t>Reformar duas quadras em espaços escolares</t>
  </si>
  <si>
    <t>Manutenção e modernização dos espaços esportivos existentes</t>
  </si>
  <si>
    <t>Fomento à prática de esportes aquáticos</t>
  </si>
  <si>
    <t>Atender 400 crianças, jovens e adultos através de convênios para desenvolvimento de projetos</t>
  </si>
  <si>
    <t>Fomento a atividades esportivas de base</t>
  </si>
  <si>
    <t>Construir duas quadras coberta em espaços escolares</t>
  </si>
  <si>
    <t>Construção de quadras poliesportivas nas escolas municipais</t>
  </si>
  <si>
    <t>Ofertar um ensino de qualidade com a construção social do conhecimento</t>
  </si>
  <si>
    <t>Qualificar 500 profissionais atuantes na educação</t>
  </si>
  <si>
    <t>Desenvolvimento em parceria com a UNIPAMPA do projeto de pesquisa das línguas com acesso à toda comunidade de Jaguarão e Uruguai, incluindo estudo de LIBRAS.</t>
  </si>
  <si>
    <t>Qualificação dos profssionais da educação</t>
  </si>
  <si>
    <t>Implantação no currículo escolar do estudo da cultura e a história afro-brasileira conforme Lei 10.639/2003</t>
  </si>
  <si>
    <t>Formação inicial e continuada para os profissionais que atuam na área da educação</t>
  </si>
  <si>
    <t>Desenvolvimento de projeto colaborativo entre as escolas da rede pública municipal e as escolas públicas do Uruguai através das Escolas Interculturais de Fronteira e Jovens de Fronteira.</t>
  </si>
  <si>
    <t>Formação inicial e continuada para os profissionais das classes de alfabetização das zonas urbana e rural que estarão participando do Pacto Nacional pela Alfabetização na</t>
  </si>
  <si>
    <t>Ampliar, qualificar e manter os espaços físicos das escolas de Ensino Fundamental urbanas e da Escola Lauro Ribeiro e das Creches Municipais</t>
  </si>
  <si>
    <t>Atender 10.000 estudantes com espaços físicos escolares qualificados</t>
  </si>
  <si>
    <t>Aquisição e Instalação de 30 câmeras de vídeos monitoramento nos corredores, salas e áreas de recreação das 6 Escolas Municipais</t>
  </si>
  <si>
    <t>Ampliação e qualificação dos espaços físicos existentes</t>
  </si>
  <si>
    <t>Manutenção  dos Espaços Físicos Existentes e Implementação da Banda Municipal</t>
  </si>
  <si>
    <t>Implementação e execução de obras imprescindíveis, visando a ampliação de ofertas e melhoria da estrutura física das escolas de educação básica da rede municipal</t>
  </si>
  <si>
    <t>Aquisição e manutenção dos recursos materiais necessários, inclusive do acervo bibliográfico bem como aprimoramento dos recursos tecnológicos</t>
  </si>
  <si>
    <t>Atender a demanda das 14 Escolas  Municipais Urbanas</t>
  </si>
  <si>
    <t>Regularizar a escritura do imóvel das 6 Escolas Muncipais Urbanas</t>
  </si>
  <si>
    <t>Regularização fundiária de 6 escolas municipais</t>
  </si>
  <si>
    <t>Construir um muro na Escola de Ensino Fundamental Cení Soares Dias</t>
  </si>
  <si>
    <t>Construção de um muro na Escola Cení Dias</t>
  </si>
  <si>
    <t>Promover a inclusão de alunos portadores de deficiência na rede escolar municipal</t>
  </si>
  <si>
    <t>Atender 400 alunos com necessidades especiais</t>
  </si>
  <si>
    <t>Fomento de convênios com entidades afins ampliando e qualificando o atendimento especializado</t>
  </si>
  <si>
    <t>Garantir  o atendimento a alunos com deficiência</t>
  </si>
  <si>
    <t>Contratar 68 cuidadores</t>
  </si>
  <si>
    <t>Garantia ao acesso e permanência dos alunos na rede municipal de ensino</t>
  </si>
  <si>
    <t>Capacitar 24 profissionais para suprir a demanda do AEE</t>
  </si>
  <si>
    <t>Capacitação de profissionais para promover a inclusão de alunos com necessidades especiais</t>
  </si>
  <si>
    <t>Implantar 04 salas de atendimento educacional especializado</t>
  </si>
  <si>
    <t>Implantação de salas de recursos e acessibilidade nas escolas da rede municipal</t>
  </si>
  <si>
    <t>Aquisição de recursos materias para qualificação e o desenvolvimento integral dos alunos com necessidades especiais</t>
  </si>
  <si>
    <t>Atender a demanda dos espaços físicos já existentes nas  salas AEE</t>
  </si>
  <si>
    <t>Incentivar o acesso e o hábito de leitura</t>
  </si>
  <si>
    <t>Confecção de 25 prateleiras para armazenamento do material bibliográfico</t>
  </si>
  <si>
    <t>Confecção de prateleiras em madeira para organização do acervo bibliográfico</t>
  </si>
  <si>
    <t>Estruturação da logística da Biblioteca Pública Municipal</t>
  </si>
  <si>
    <t>Adquirir 1.000 obras para compor o acervo bibliográfico municipal</t>
  </si>
  <si>
    <t>Aquisição de acervo bibliográfico para biblioteca itinerante e das escolas da rede municipal</t>
  </si>
  <si>
    <t>Manutenção da Biblioteca Pública Municipal</t>
  </si>
  <si>
    <t>Promover 10 eventos voltados ao livro e a leitura</t>
  </si>
  <si>
    <t>Promoção de palestras, oficinas, painéis e fóruns voltados ao livro e a leitura</t>
  </si>
  <si>
    <t>Informatização do controle do acervo bibliográfico nas escolas e na Biblioteca Pública</t>
  </si>
  <si>
    <t>Conservar o acervo bibliográfico da Biblioteca Pública Municipal</t>
  </si>
  <si>
    <t>Manter a Biblioteca Pública Municipal</t>
  </si>
  <si>
    <t>Revitalizar a Educação do Campo ampliando a qualidade e o número de vagas ofertados</t>
  </si>
  <si>
    <t>Reativar uma Escola Municipal na área rural</t>
  </si>
  <si>
    <t>Reativação de escola na área rural</t>
  </si>
  <si>
    <t>Reestruturação e Logística da Educação do Campo</t>
  </si>
  <si>
    <t>Ofertar os anos finais do Ensino Fundamental construindo 15 salas de aula</t>
  </si>
  <si>
    <t>Construção de salas de aula para atendimento aos anos finais do ensino fundamental na Educação do Campo</t>
  </si>
  <si>
    <t>Ampliação dos Espaços Escolares da Educação do Campo</t>
  </si>
  <si>
    <t>Realizar a formação de 24 profissionais da educação do campo</t>
  </si>
  <si>
    <t xml:space="preserve">Formação continuada de professores, gestores e funcionários </t>
  </si>
  <si>
    <t xml:space="preserve">Construir 2 refeitórios </t>
  </si>
  <si>
    <t>Ampliação, construção e conservação dos espaços físicos do apoio à Educação do Campo</t>
  </si>
  <si>
    <t>Desenvolvimento de projetos específicos para Educação do Campo através de convênio com entidades</t>
  </si>
  <si>
    <t>Ofertar a Educação Infantil do campo através da implantação de 5 salas de aula</t>
  </si>
  <si>
    <t>Construção de salas de aula para a educação infantil no Campo</t>
  </si>
  <si>
    <t>Qualificar a área de lazer de 3 escolas do campo</t>
  </si>
  <si>
    <t>Qualificação de áreas de lazer das escolas do campo</t>
  </si>
  <si>
    <t>33%</t>
  </si>
  <si>
    <t>Atender a necessidade de transporte escolar para os alunos do município de Jaguarão</t>
  </si>
  <si>
    <t>Ofertar transporte para 1.500 alunos do município da área rural e arredores</t>
  </si>
  <si>
    <t>Manutenção dos veículos com aquisição de peças, serviços, combustível, lubrificantes para suprir a demanda do transporte escolar do município.</t>
  </si>
  <si>
    <t>Qualificação do Transporte Escolar</t>
  </si>
  <si>
    <t>Manutenção do Transporte Escolar</t>
  </si>
  <si>
    <t>Promoção de cursos, treinamentos e capacitação para os servidores do transporte escolar especificamente para os motoristas do transporte, bem como: adequação dos veículos, tecnologias de segurança, tráfego e acessibilidade.</t>
  </si>
  <si>
    <t>Adquirir 3 microônibus para transporte escolar</t>
  </si>
  <si>
    <t>Aquisição de microônibus para viagens intermunicipais para atender seminários, reuniões, cursos e afins em outros municípios.</t>
  </si>
  <si>
    <t>Adquirir 4 ônibus para transporte escolar</t>
  </si>
  <si>
    <t>Aquisição de ônibus especificação C para atender alunos com Necessidades Especiais</t>
  </si>
  <si>
    <t>Disponibilizar 7 linhas para transporte escolar rural</t>
  </si>
  <si>
    <t>Atendimento de linhas da área rural</t>
  </si>
  <si>
    <t>31%</t>
  </si>
  <si>
    <t>35%</t>
  </si>
  <si>
    <t>Aquisição de ônibus para atender as linhas de transporte escolar</t>
  </si>
  <si>
    <t>Aquisição de  microônibus para atender as linhas de transporte escolar</t>
  </si>
  <si>
    <t>Garantir a alimentação escolar nas escolas da rede pública municipal</t>
  </si>
  <si>
    <t>Distribuir alimentos para 10.000 alunos garantindo a qualidade desses alimentos</t>
  </si>
  <si>
    <t>Aquisição de materiais para atender a agricultura familiar.</t>
  </si>
  <si>
    <t>Atender as necessidades da merenda escolar</t>
  </si>
  <si>
    <t>Criação do cargo de manipulador de alimentos</t>
  </si>
  <si>
    <t>Aquisição de merenda escolar</t>
  </si>
  <si>
    <t>Realização de visitas nas escolas para acompanhamento de todo o processo que envolve a alimentação escolar.</t>
  </si>
  <si>
    <t>Qualificar o depósito central da merenda escolar</t>
  </si>
  <si>
    <t>Readaptação do depósito central da merenda escolar</t>
  </si>
  <si>
    <t>Capacitar 50 manipuladores da alimentação escolar</t>
  </si>
  <si>
    <t xml:space="preserve">Realização de capacitação para os manipuladores </t>
  </si>
  <si>
    <t>Aquisição de uniformes para os manipuladores da alimentação</t>
  </si>
  <si>
    <t>Readaptação e manutenção do caminhão que transporta a alimentação escolar.</t>
  </si>
  <si>
    <t>Qualificar o depósito da merenda em 6 escolas</t>
  </si>
  <si>
    <t>Readaptação do depósito da merenda escolar nas escolas</t>
  </si>
  <si>
    <t>SAÚDE EM FAMÍLIA</t>
  </si>
  <si>
    <t>Assegurar o acesso da população aos serviços de atenção básica á saúde.</t>
  </si>
  <si>
    <t>Cadastrar e Acompanhar 10.525 famílias cadastradas no ESF</t>
  </si>
  <si>
    <t>Prevenção, acompanhamento, tratamento para hipertensos e diabéticos</t>
  </si>
  <si>
    <t>12%</t>
  </si>
  <si>
    <t>Manutenção das UBSs e ESFs</t>
  </si>
  <si>
    <t>Conscientização quanto à importância da realização do pré-natal, orientação de gestantes quanto à saúde da mulher e do bebê - Mamãe Coruja</t>
  </si>
  <si>
    <t>Ampliar e Manter em 7 equipes de Estratégia de Saúde da Família</t>
  </si>
  <si>
    <t>Manutenção e ampliação dos serviços essenciais da saúde</t>
  </si>
  <si>
    <t>Construção, reforma, ampliação e estruturação de UBSs</t>
  </si>
  <si>
    <t>Construção de 7 academias da saúde</t>
  </si>
  <si>
    <t>Criação de academia pública de saúde junto a Unidades Básicas de Saúde e a espaços públicos</t>
  </si>
  <si>
    <t>Ampliação e reforma de 2 UBSs</t>
  </si>
  <si>
    <t>Qualificação e ampliação da infraestrutura das UBS´s</t>
  </si>
  <si>
    <t>Manutenção dos ESF´s existentes</t>
  </si>
  <si>
    <t>Realização de visitas domiciliares e atividades coletivas na microárea descrita, visando a prevenção e educação em saúde - PACS</t>
  </si>
  <si>
    <t>Valorização da saúde do idoso</t>
  </si>
  <si>
    <t>Acompanhamento e informação das condições de saúde das famílias cadastradas no Bolsa Família</t>
  </si>
  <si>
    <t>Realização de 6.000 exames e consultas da Atenção Básica</t>
  </si>
  <si>
    <t>Prevenção de Câncer de mama em mulheres a partir dos 30 anos - SIS mama</t>
  </si>
  <si>
    <t>Realização de programas de conscientização sobre controle de natalidade - Planejamento Familiar</t>
  </si>
  <si>
    <t>Prevenção de cancêr de colo de útero em mulheres de 20 a 49 anos - SIS Colo</t>
  </si>
  <si>
    <t>Orientação das famílias para que promovam o desenvolvimento integral das crianças  - PIM</t>
  </si>
  <si>
    <t>Atendimento da população gestante a partir do primeiro trimestre de gestação até o puerpério em conformidade com a rede cegonha - SIS Pré Natal</t>
  </si>
  <si>
    <t>Qualificação do PSE- Programa Saúde na Escola</t>
  </si>
  <si>
    <t>Construção de 1 UBS</t>
  </si>
  <si>
    <t>Criação e Implementação de 3 ESF’s - Bela Vista - Centro/Vila dos Pescadores, Centro/Germano</t>
  </si>
  <si>
    <t>80%</t>
  </si>
  <si>
    <t>Promoção, prevenção e recuperação da saúde bucal - Saúde Bucal + ESF</t>
  </si>
  <si>
    <t>Elaboração de palestras educativas sobre hábitos saudáveis de alimentação</t>
  </si>
  <si>
    <t>Cadastramento de hipertensos e diabéticos no programa Hiperdia</t>
  </si>
  <si>
    <t>Qualificação dos ESF´s existentes</t>
  </si>
  <si>
    <t>Capacitar 7 equipes de ESF´s</t>
  </si>
  <si>
    <t>Qualificação profissional das equipes multiprofissionais da saúde</t>
  </si>
  <si>
    <t>Incentivo às equipes de ESF (PMAQ)</t>
  </si>
  <si>
    <t>Adquirir 14 cadeiras de rodas para as UBSs</t>
  </si>
  <si>
    <t>Atender a portadores de necessidades especiais com o empréstimo de cadeiras de rodas</t>
  </si>
  <si>
    <t>Desenvolver sistema de informação e diagnóstico que confira suporte a formulação de políticas de governo para a saúde pública</t>
  </si>
  <si>
    <t>Capacitações dos 20 servidores vinculados a secretaria</t>
  </si>
  <si>
    <t>Implantar o CADSUS</t>
  </si>
  <si>
    <t>Emissão de cartões do SUS diretamente na secretaria e na Santa Casa de Caridade</t>
  </si>
  <si>
    <t>Estruturação de espaço, aquisição de equipamento e material para emissão de cartões do SUS diretamente na secretaria</t>
  </si>
  <si>
    <t>Informatização e Interligação de 9 setores da SMS, UBSs, CAPS, SAMU, OS</t>
  </si>
  <si>
    <t>Informatização dos setores das UBS com o íntuito de melhorar a comunicação e gestão dos serviços de saúde</t>
  </si>
  <si>
    <t>Integração lógica entre os setores da secretaria</t>
  </si>
  <si>
    <t>Oferecer a população jaguarense acesso a especialidades médicas consideradas de média e alta complexidade</t>
  </si>
  <si>
    <t>Adquirir 8 veículos e 4 ambulâncias</t>
  </si>
  <si>
    <t>Aquisição de veículos e ambulâncias</t>
  </si>
  <si>
    <t>Qualificação do transporte de pacientes</t>
  </si>
  <si>
    <t>Manter e Conservar 26 veículos para transporte de pacientes</t>
  </si>
  <si>
    <t>Manutenção da frota de veículos e ambulâncias</t>
  </si>
  <si>
    <t>Realização de transporte de pacientes</t>
  </si>
  <si>
    <t>Adquirir 01 UTI Móvel</t>
  </si>
  <si>
    <t>Aquisição de veículo destinado ao serviço de UTI móvel</t>
  </si>
  <si>
    <t>Criação e manutenção de local destinado a abrigar, transitóriamente, pacientes e acompanhantes que necessitem de tratamento na cidade de Pelotas</t>
  </si>
  <si>
    <t>Fornecer 1552 Auxílios de média e alta complexidade</t>
  </si>
  <si>
    <t>Contratualização de exames e consultas com fins de diagnóstico e atendimento de média e alta complexidade</t>
  </si>
  <si>
    <t>Contratualização de exames e consultas</t>
  </si>
  <si>
    <t>Realização de  8000 deslocamentos para o transporte de pacientes</t>
  </si>
  <si>
    <t>Realização de transporte de pacientes para outras localidades de referência</t>
  </si>
  <si>
    <t>5%</t>
  </si>
  <si>
    <t>Garantir serviços médicos e hospitalares básicos e de algumas especialidades para 28000 hab.</t>
  </si>
  <si>
    <t>Manutenção da oferta dos serviços de saúde</t>
  </si>
  <si>
    <t>8%</t>
  </si>
  <si>
    <t>Reforma da Ala SUS da Santa Casa</t>
  </si>
  <si>
    <t>Realizar 6000 Exames e consultas especializadas</t>
  </si>
  <si>
    <t>Realização de exames e consultas especializadas</t>
  </si>
  <si>
    <t>Atender a usuários de medicamentos conforme critérios estabelecidos pelos protocolos clínicos e diretrizes farmacêuticas do Ministério da Saúde</t>
  </si>
  <si>
    <t>Realizar 73.000 dispensações de medicamentos da farmácia básica</t>
  </si>
  <si>
    <t>Aquisição e fornecimento de medicamentos na farmácia básica do município para usuários do SUS</t>
  </si>
  <si>
    <t>Manutenção da farmácia municipal</t>
  </si>
  <si>
    <t>Realizar 29.200 dispensações de medicamentos para diabetes</t>
  </si>
  <si>
    <t>Aquisição e fornecimento de medicamentos utilizados a usuários do CAPS</t>
  </si>
  <si>
    <t>Realizar 43.800 dispensações de medicamentos para saúde mental</t>
  </si>
  <si>
    <t>Aquisição e fornecimento de medicamentos para hipertensos e diabéticos</t>
  </si>
  <si>
    <t>Fornecimento de medicamentos para atender a ordens judiciais impetradas contra o município</t>
  </si>
  <si>
    <t>Desenvolvimento Vigilância em Saúde</t>
  </si>
  <si>
    <t>Saúde Trabalhador - Realizar 400 atendimentos da Prevenção do Aedes Aegypti - colocação de 12.000 armadilhas para realizar dedetização de insetos abrangendo 10532 famílias</t>
  </si>
  <si>
    <t>Investigação e notificação de propriedades particulares que possam conter áreas de proliferação de insetos e roedores transmissores de doenças</t>
  </si>
  <si>
    <t>Ações de vigilância e saúde</t>
  </si>
  <si>
    <t>Prevenção da presença do vetor da Dengue, ampliando as armadilhas em locais de risco, e da Febre Amarela através de campanhas educativas de educação em saúde.</t>
  </si>
  <si>
    <t>Registro de todos os acidentes de trabalho, levando em consideração área urbana e rural com preenchimento da RINA e encaminhamentos necessarios através do CEREST.</t>
  </si>
  <si>
    <t>Realizar 47.260 imunizações</t>
  </si>
  <si>
    <t>Imunização da população de acordo com o calendário vacinal de acordo com a  faixa etária e vacina recomendada, com isso prevenindo doenças</t>
  </si>
  <si>
    <t>Prevenção e controle de insetos danosos a saúde afim de proteger a população e melhorar a qualidade do ambiente em que vivem</t>
  </si>
  <si>
    <t>Investigação e fiscalização de estabelecimentos comerciais</t>
  </si>
  <si>
    <t>Desenvolvimento de criação de material publicitário para orientação da população sobre hábitos alimentares para uma vida mais saudável, inclusive com ideias de alimentação de baixo custo - SISVAN</t>
  </si>
  <si>
    <t>Proporcionar atendimento a doentes mentais e pessoas dependentes de alcool e drogas</t>
  </si>
  <si>
    <t>Garantir o atendimento a 400 pacientes no CAPS1</t>
  </si>
  <si>
    <t>Realização de transporte de pacientes do CAPS</t>
  </si>
  <si>
    <t>Manutenção do CAPS</t>
  </si>
  <si>
    <t>Fornecimento de medicamentos para usuários do CAPS</t>
  </si>
  <si>
    <t>Cadastramento de doentes mentais que necessitem de assistência de profissionais especializados</t>
  </si>
  <si>
    <t>Manutenção de programas de redução de danos causados por drogas e alccol</t>
  </si>
  <si>
    <t>Recuperação de pessoas dependentes de álcool, drogas e medicamentos clínicos</t>
  </si>
  <si>
    <t>Realização de terapias de grupo na recuperação de usuários de drogas e alcool</t>
  </si>
  <si>
    <t>Manutenção e qualificação da equipe do CAPS</t>
  </si>
  <si>
    <t>Viabilizar atendimento integral a urgências e emergências</t>
  </si>
  <si>
    <t>Manutenção e qualificação do Pronto Socorro</t>
  </si>
  <si>
    <t>Manutenção e qualificação da SAMU</t>
  </si>
  <si>
    <t>Auxíílio Saúde</t>
  </si>
  <si>
    <t>JAGUARÃO RURAL SUSTENTÁVEL</t>
  </si>
  <si>
    <t>Proporcionar condições de escoamento da produção agrícola nas estradas rurais</t>
  </si>
  <si>
    <t>Qualificação de servidores</t>
  </si>
  <si>
    <t>Licenciar e manter 6  pontos de retirada de saibro no leito das estradas rurais</t>
  </si>
  <si>
    <t>Licenciamento de rebaixamento de estradas com retirada de material</t>
  </si>
  <si>
    <t>Manutenção e recuperação das estradas rurais</t>
  </si>
  <si>
    <t>Licenciar e manter 01 areal municipal</t>
  </si>
  <si>
    <t>Licenciamento de areal municipal</t>
  </si>
  <si>
    <t>Reestruturação de 3 pontes</t>
  </si>
  <si>
    <t>Construção e reestruturação de pontes</t>
  </si>
  <si>
    <t>Recuperação de pontes e pontilhões</t>
  </si>
  <si>
    <t>Contrução de 4 pontilhoes</t>
  </si>
  <si>
    <t>Construção e reestruturação de pontilhões</t>
  </si>
  <si>
    <t>Ensaibramento e recuperação de 500km de estradas</t>
  </si>
  <si>
    <t>Recuperação e ensaibramento das estradas rurais</t>
  </si>
  <si>
    <t>Patrolamento de 3.360 km de estradas</t>
  </si>
  <si>
    <t>Patrolamento de estradas rurais</t>
  </si>
  <si>
    <t>Garantir o abastecimento de água para todas as famílias na zona rural</t>
  </si>
  <si>
    <t>Atender 10 propriedades rurais com sistemas de irrigação</t>
  </si>
  <si>
    <t>Realizar projetos de irrigação para cultivo de grãos, pastagens e hortifrutigranjeiros de modo a aumentar a produtividade e manter os plantis na época de seca</t>
  </si>
  <si>
    <t>Construção e manutenção de poços tubulares, cisternas, cacimbas e açudes</t>
  </si>
  <si>
    <t>Reforma e limpeza de 800 açudes</t>
  </si>
  <si>
    <t>Construção de açudes aumentando a capacidade de armazenamento de água das propriedades rurais</t>
  </si>
  <si>
    <t>Confeccionar material educativo/informativo sobre a conservação de recursos hídricos e uso racional da água</t>
  </si>
  <si>
    <t>Estruturação de 02 poços artesianos e perfuração de 02</t>
  </si>
  <si>
    <t>Construção de poços tubulares para suprir a necessidade hidrica nas propriedades rurais</t>
  </si>
  <si>
    <t>Construção de redes de abastecimento de água nas comunidades rurais</t>
  </si>
  <si>
    <t>Construção de 40 barragens subterraneas</t>
  </si>
  <si>
    <t>Construção de barragens subterrâneas para captação e armazenamento de água nas propriedades rurais</t>
  </si>
  <si>
    <t>Construção de 120 cisternas</t>
  </si>
  <si>
    <t>Construção de cisternas para captação e armazenamento de água da chuva</t>
  </si>
  <si>
    <t>70%</t>
  </si>
  <si>
    <t>Construção de 50 Cacimbas</t>
  </si>
  <si>
    <t>Construção de cacimbas para qualificar a captação de água das propriedades rurais</t>
  </si>
  <si>
    <t>Fomentar e desenvolver o turismo rural</t>
  </si>
  <si>
    <t>Desenvolvimento de propostas de ecoturismo</t>
  </si>
  <si>
    <t>Valorização do patrimônio histórico rural através de projetos de sinalização turistica e iluminação</t>
  </si>
  <si>
    <t>Preservação e divulgação do patrimônio histórico e cultural rural</t>
  </si>
  <si>
    <t>Realizar inventário do Patrimônio Histórico Rural</t>
  </si>
  <si>
    <t>Mapeamento dos potenciais pontos turisticos e estâncias históricas da zona rural do município</t>
  </si>
  <si>
    <t>Atender o pescador artesanal, valorizando esta atividade tradicional de Jaguarão e incentivar a aquicultura</t>
  </si>
  <si>
    <t>Fornecer alevinos a 100 pequenos produtores rurais</t>
  </si>
  <si>
    <t>Incentivo a produção aquícola</t>
  </si>
  <si>
    <t>Distribuir 900 cestas básicas aos pescadores no período de defeso</t>
  </si>
  <si>
    <t>Fornecimento de cesta básica aos pescadores</t>
  </si>
  <si>
    <t>Fornecimento de cesta básica aos pescadores no período de defeso</t>
  </si>
  <si>
    <t>Realizar 200 atendimentos pelo programa Troca-troca Pesca</t>
  </si>
  <si>
    <t>Realização do programa Troca-Troca pesca</t>
  </si>
  <si>
    <t>Realização do troca-troca pesca</t>
  </si>
  <si>
    <t>Construir sala de processamento do pescado</t>
  </si>
  <si>
    <t>Viabilização de unidade de processamento de pescado</t>
  </si>
  <si>
    <t>Construção da sala de processamento de pescado</t>
  </si>
  <si>
    <t>Escavar tanques para produção de peixe beneficiando 10 produtores</t>
  </si>
  <si>
    <t>Construção de novos tanques para produção aquícola</t>
  </si>
  <si>
    <t>Fomentar a produção agropecuária valorizando as cadeias produtivas e a agricultura sustentável</t>
  </si>
  <si>
    <t>Fortalecimento das cadeias produtivas</t>
  </si>
  <si>
    <t>Realizar 800 atendimentos à propriedades rurais através da Patrulha Agrícola</t>
  </si>
  <si>
    <t>Qualificação da patrulha agrícola</t>
  </si>
  <si>
    <t>Atendimento ao produtor rural através do Programa de Patrulha Agrícola</t>
  </si>
  <si>
    <t>Implantação do SUASA</t>
  </si>
  <si>
    <t>Manutenção do sistema de Inspeção Municipal</t>
  </si>
  <si>
    <t>Incentivar a implantação da agroindustria de polpa de frutas</t>
  </si>
  <si>
    <t>Incentivo a produção e agroindustrialização de frutas</t>
  </si>
  <si>
    <t>Incentivo a produção e industrialização de frutas</t>
  </si>
  <si>
    <t>Qualificar genéticamente o rebanho bovino através da realização de 1000 inseminações artificiais</t>
  </si>
  <si>
    <t>Qualificação genética do rebanho bovino através de inseminação artificial</t>
  </si>
  <si>
    <t>Qualificação do rebanho bovino e ovino</t>
  </si>
  <si>
    <t>Apoiar realização de 16 feiras/exposições</t>
  </si>
  <si>
    <t>Valorização das feiras e exposições</t>
  </si>
  <si>
    <t>19%</t>
  </si>
  <si>
    <t>Imunizar 5000 terneiras contra a Brucelose</t>
  </si>
  <si>
    <t>Controle de Zoonoses através da imunização dos animais</t>
  </si>
  <si>
    <t>Realizar 800 atendimentos à famílias através do Programa Troca-Troca</t>
  </si>
  <si>
    <t>Ampliação do Troca-Troca</t>
  </si>
  <si>
    <t>Incentivo ao produtor rural através do Troca-troca</t>
  </si>
  <si>
    <t>Qualificação do projeto Feira nos Bairros</t>
  </si>
  <si>
    <t>Atendimento ao produtor rural através de ATER (Convênio EMATER)</t>
  </si>
  <si>
    <t>JAGUARÃO MEU LAR</t>
  </si>
  <si>
    <t>Diminuir o déficit habitacional na zona urbana e rural, e ampliar investimentos no auxilio moradia</t>
  </si>
  <si>
    <t>Captação de recursos do Governo Federal</t>
  </si>
  <si>
    <t>Elaborar 4 projetos para construção de 250 unidades habitacionais</t>
  </si>
  <si>
    <t>Contratação de empresas especializadas para a realização de projetos habitacionais</t>
  </si>
  <si>
    <t>Auxílio Moradia</t>
  </si>
  <si>
    <t>Realizar 200 auxilios moradias</t>
  </si>
  <si>
    <t>Ampliação dos auxilios moradia</t>
  </si>
  <si>
    <t>Construir de 250 novas unidades habitacionais no meio rural e urbano</t>
  </si>
  <si>
    <t>Realização de levantamento de áreas apropriadas para a construção de unidades habitacionais</t>
  </si>
  <si>
    <t>Fundo Municipal de Habitação</t>
  </si>
  <si>
    <t>Fortalecimento e qualificação do  Fundo Municipal de Habitação e Moradia</t>
  </si>
  <si>
    <t>Realizar a Regularização Fundiária no Município</t>
  </si>
  <si>
    <t>Regularizar área para construção de novas unidade habitacionais</t>
  </si>
  <si>
    <t>Contratação de empresa, profissional ou equipe especializada na área de regularização fundiária e habitação</t>
  </si>
  <si>
    <t>Realizar regularização fundiária em áreas de interesse social para 300 famílias</t>
  </si>
  <si>
    <t>Concessão de auxílio financeiro aos cidadãos que comprovadamente não possam arcar com as despesas de cartório</t>
  </si>
  <si>
    <t>Realização de despesas com processos judiciais visando a regularização de imóveis</t>
  </si>
  <si>
    <t>Criar legislação específica</t>
  </si>
  <si>
    <t>Confecção de lei específica sobre regularização fundiária no município</t>
  </si>
  <si>
    <t>Realização de levantamento topográfico e cartográfico sobre a situação dos imóveis, inclusive serviços similar</t>
  </si>
  <si>
    <t>Implemementar ações de defesa civil</t>
  </si>
  <si>
    <t>Criar o Plano Municipal de Prevenção e Monitoramento</t>
  </si>
  <si>
    <t>Capacitação do setor de defesa civil</t>
  </si>
  <si>
    <t>Monitoramento e atendimento à situações de risco</t>
  </si>
  <si>
    <t>Criação o Plano Municipal de Prevenção e Monitoramento</t>
  </si>
  <si>
    <t>Monitoramento de áreas de risco</t>
  </si>
  <si>
    <t>Rearelhamento do Corpo de Bombeiros</t>
  </si>
  <si>
    <t>Atendimento à situações de contingência</t>
  </si>
  <si>
    <t>Implantar equipe de defesa civíl com 10 pessoas</t>
  </si>
  <si>
    <t>Implantação e manutenção de equipe da defesa civil</t>
  </si>
  <si>
    <t>CIDADANIA EM MOVIMENTO</t>
  </si>
  <si>
    <t>Garantir os direitos instituidos as pessoas em situação de vulnerabilidade social dando o acesso aos benefícios e transferindo renda</t>
  </si>
  <si>
    <t>Qualificar o atendimento de 2000 famílias beneficiárias do Programa Bolsa Familia</t>
  </si>
  <si>
    <t>Manutenção do Programa Bolsa Familia</t>
  </si>
  <si>
    <t>Manutenção do Programa Bolsa Família</t>
  </si>
  <si>
    <t>Divulgação de orientações técnicas para qualificação de equipe de referência da Proteção Social Básica visando atender e acompanhar o público prioritário (Programa Bolsa Família, Brasil sem Miséria, BPC e benefícios eventuais)</t>
  </si>
  <si>
    <t>Manter e ampliar as subvenções sociais para as entidades privadas assistênciais para atendimento de 1000 familias em situação de vulnerabilidade social</t>
  </si>
  <si>
    <t>Ampliação das parcerias com entidades assistênciais privadas do municipio de Jaguarão afim de proporcionar um trabalho contínuo com as famílias que encontram-se em vulnerabilidade social.</t>
  </si>
  <si>
    <t>Manutenção das Subvenções Sociais</t>
  </si>
  <si>
    <t xml:space="preserve">Criar e fortalecer um Programa de combate das drogas com objetivo de atender 200 pessoas </t>
  </si>
  <si>
    <t>Criação de programas de prevenção as drogas</t>
  </si>
  <si>
    <t>Manutenção do Centro de Referência em Assistência Social</t>
  </si>
  <si>
    <t>Realização de parceria do Município com o Governo do Estado buscando trabalhar preventinamente no combate ao uso de drogas por crianças e jovens estudantes</t>
  </si>
  <si>
    <t>Atender 500 famílias em situação de vulnerabilidade social através do acompanhamento familiar e do atendimento pela proteção básica</t>
  </si>
  <si>
    <t>Realização de debate público, visando à promoção da igualdade entre mulheres e homens, ao fortalecimento da autonomia feminina e ao enfrentamento à violência contra a mulher</t>
  </si>
  <si>
    <t>Identificação e inclusão das famílias de baixa renda no Cadastro Único para Programas Sociais 
do Governo Federal.</t>
  </si>
  <si>
    <t>Manter e qualificar as atividades do projeto CASE para atendimento de 500 adolescentes e crianças</t>
  </si>
  <si>
    <t>Manutenção e ampliação do Centro de Apoio Sócio Educativo - Case</t>
  </si>
  <si>
    <t>Manutenção e Ampliação do Centro de Apoio Sócio-Educativo CASE</t>
  </si>
  <si>
    <t>Assegurar o funcionamento da rede de proteção social básica e expandi-la em todas as áreas do município atendendo 300 famílias</t>
  </si>
  <si>
    <t>Orientação da população referente ao planejamento familiar através de encontros seminarios</t>
  </si>
  <si>
    <t>Realizar 3 casamentos coletivos</t>
  </si>
  <si>
    <t>Realização de casamentos coletivos</t>
  </si>
  <si>
    <t>Realização de mutirões de documentações</t>
  </si>
  <si>
    <t>Fortalecimento de vínculos familiares e comunitários - Fundo Estadual de Assistência Social</t>
  </si>
  <si>
    <t>Contruir e estruturar  um  novo CRAS no Corredor das Tropas</t>
  </si>
  <si>
    <t>Construção de CRAS na região do Corredor das Tropas - CRAS</t>
  </si>
  <si>
    <t>Construção de Centro de Referência em Assistência Social</t>
  </si>
  <si>
    <t>Realizar o atendimento à 500 famílias em situação de vulnerabilidade social através do CRAS</t>
  </si>
  <si>
    <t>Manutenção do Centro de Referência de Assistência Social -  CRAS</t>
  </si>
  <si>
    <t>Realização de cursos de qualificação profissional para beneficários de Programas Sociais</t>
  </si>
  <si>
    <t>Manter e ampliar o plantão social com objetivo de atender 2000 famílias através dos benefícios eventuais</t>
  </si>
  <si>
    <t>Elaboração de materias de divulgação com informações sobre os programas, projetos e benefícios da Assistência Social</t>
  </si>
  <si>
    <t>Manutenção do Plantão Social</t>
  </si>
  <si>
    <t>Fortalecimento das políticas voltadas para a inclusão produtiva e a consolidação de redes socioeconômicas, com especial atenção às famílias em condição de extrema pobreza</t>
  </si>
  <si>
    <t>Prevenção ao tráfico, a 
exploração sexual e a violência contra mulheres jovenatravés de parcerias com órgãosovernamentais e sociedade civil</t>
  </si>
  <si>
    <t>Manter e qualificar o projeto conviver que atende 200 idosos</t>
  </si>
  <si>
    <t>Promoção dos direitos e garantia da proteção social para a pessoa idosa através da manutenção e ampliação do Projeto CONVIVER.</t>
  </si>
  <si>
    <t>Atender aos 150 Beneficiários do programa BPC escola do município</t>
  </si>
  <si>
    <t>Criação de condições para ampliação da cobertura dos beneficiários na faixa etária de 0 a 18 anos no Programa BPC na Escola</t>
  </si>
  <si>
    <t>Criação de um CRAS volante para atendimento descentralizado no município</t>
  </si>
  <si>
    <t>Manutenção e ampliação do atendimento do Plantão Social através dos Beneficios Eventuais</t>
  </si>
  <si>
    <t>Realizar o atendimento de 250 familias no CRAS corredor das tropas</t>
  </si>
  <si>
    <t>Realização de atendimento no CRAS corredor das tropas</t>
  </si>
  <si>
    <t>Ampliar o acesso das famílias e indivíduos em situação de riscos sociais e violação de direitos aos serviços de acompanhamento e atendimento especializados</t>
  </si>
  <si>
    <t>Atender 200 familias vitimas de violência</t>
  </si>
  <si>
    <t>Realização de campanhas de conscientização, denúncia e combate à violência em parceria com o Uruguai</t>
  </si>
  <si>
    <t>Manutenção do Centro de Referência Especializado em Assistência Soial</t>
  </si>
  <si>
    <t>Manutenção do Lar de Passagem</t>
  </si>
  <si>
    <t>Manutenção e Ampliação de Convênios com Entidades para Execução de Programas Assistenciais</t>
  </si>
  <si>
    <t>Políticas de Atendimento a Mulheres em situação de violência</t>
  </si>
  <si>
    <t>Manutenção e apoio aos projetos sócio educativos à criança e adolescente</t>
  </si>
  <si>
    <t>Promoção e coordenação aos programas da juventude</t>
  </si>
  <si>
    <t>Coordenação das políticas públicas de juventude, por meio da articulação das iniciativas 
governamentais e da intensificação da participação social</t>
  </si>
  <si>
    <t>Criação de um CAPS AD de forma regionalizada envolvendo os municípios de Herval, Arroio Grande e Pedro Osório</t>
  </si>
  <si>
    <t>Promover 30 eventos de formação e capacitação para familias em situação de vulnerabilidade social</t>
  </si>
  <si>
    <t>Ofertar cursos de qualificação profissional para moradores de rua</t>
  </si>
  <si>
    <t>Realização de ações intersetoriais para o aprimoramento da gestão do serviço de proteção social para adolescente em cumprimento de Medida Socioeducativa (MSE) de Liberdade Assistida (LA) e de Prestação de Serviço à Comunidade (PSC)</t>
  </si>
  <si>
    <t>Implantar e manter um abrigo para moradores de rua</t>
  </si>
  <si>
    <t>Criar redes de serviços especializados para moradores de rua</t>
  </si>
  <si>
    <t>Manutenção do atendimento e atividades psicosocial adequadas a crianças e adolescentes de 0 a 18 anos</t>
  </si>
  <si>
    <t>Construir e manter um centro de atendimento às mulheres vítimas de violência em região de fronteira</t>
  </si>
  <si>
    <t>Criação da Rede de Atendimento às Mulheres em Situação de Violência nas Regiões de Fronteira Seca, com atenção especial às mulheres em situação de tráfico e exploração sexual.</t>
  </si>
  <si>
    <t>Manter atendimento à 100 crianças do PETI - Programa de Erradicação do Trabalho infantil</t>
  </si>
  <si>
    <t>Elaboração de ações que visem a erradicação do trabalho infantil</t>
  </si>
  <si>
    <t>Inclusão de jovens usuários em tratamento no mercado de trabalho através de parceria com o Centro Público de Economia Solidária e outras empresas</t>
  </si>
  <si>
    <t>Manutenção e ampliação de convênios com entidades para execução de programas de assistência ao idoso e ao portador de deficiência</t>
  </si>
  <si>
    <t>Fortalecer o atendimento a 50 pessoas através do grupo de convivência para portador de deficiência</t>
  </si>
  <si>
    <t>Qualificação de grupo de convivência para portadores de deficiências</t>
  </si>
  <si>
    <t>Manter e qualificar o CREAS</t>
  </si>
  <si>
    <t>Manutenção e qualificação do atendimento de Centro de Referência Especializado em Assistência Social</t>
  </si>
  <si>
    <t>Promoção de programas de inclusão aos egressos de abrigamento junto ao Centro Público de Economia Solidária e outras entidades</t>
  </si>
  <si>
    <t>Criação do Centro de Referencia de atendimento as mulheres vitimadas de violência em região de fronteira</t>
  </si>
  <si>
    <t>Realização de trabalho de prevenção e combate à prostituição infantil</t>
  </si>
  <si>
    <t>Promover campanha de conscientização em datas festivas com objetivo de prevenção da violência em nossa fronteira</t>
  </si>
  <si>
    <t>Promoção de campanhas de prevenção nas escolas e espaços públicos destinados aos jovens</t>
  </si>
  <si>
    <t>Criação do Conselho Municipal da Mulher</t>
  </si>
  <si>
    <t>Zelar pelo cumprimento dos direitos da criança e do adolescente</t>
  </si>
  <si>
    <t>Criação de espaço popular de discussão sobre ações relacionadas ao desenvolvimento econômico do município</t>
  </si>
  <si>
    <t>Manter e qualificar o Conselho Tutelar</t>
  </si>
  <si>
    <t>Manutenção e qualificação do Conselho Tutelar</t>
  </si>
  <si>
    <t>Manutenção e Qualificação do Conselho Tutelar</t>
  </si>
  <si>
    <t>Auxílio saúde</t>
  </si>
  <si>
    <t>Auxílio alimentação</t>
  </si>
  <si>
    <t>Implementar e manter programa de participação popular e organização comunitária</t>
  </si>
  <si>
    <t>Contribuição na organização de centros comunitários, associações de bairros e na eleição de líderes comunitários</t>
  </si>
  <si>
    <t>Divulgação de ações de participação popular</t>
  </si>
  <si>
    <t>Criar sala dos conselhos</t>
  </si>
  <si>
    <t>Valorização da participação popular através dos conselhos municipais</t>
  </si>
  <si>
    <t>Qualificação da organização e participação popular</t>
  </si>
  <si>
    <t>Qualificar os membros do Conselho Municipal de Educação</t>
  </si>
  <si>
    <t>Realização da eleição do Conselho Tutelar</t>
  </si>
  <si>
    <t>Realizar 40 audiência públicas, seminários e conferências</t>
  </si>
  <si>
    <t>Realização de audiência públicas, seminários, conferências e outras atividade de participação popular</t>
  </si>
  <si>
    <t>Realizar Conferência de Agropecuária</t>
  </si>
  <si>
    <t>Capacitação dos membros do CME para a elaboração do Plano Municipal de Educação</t>
  </si>
  <si>
    <t>Garantir as ações desenvolvidas pelo CME</t>
  </si>
  <si>
    <t>Capacitar 10 conselheiros</t>
  </si>
  <si>
    <t>Fortalecimento e promoção do conselho municipal de saúde</t>
  </si>
  <si>
    <t>Capacitação de integrantes do Conselho Municipal de Saúde</t>
  </si>
  <si>
    <t>Criar o Conselho Municipal da Mulher</t>
  </si>
  <si>
    <t>Formação e capacitação com os conselheiros a fim de qualificar a atuação dos Conselhos</t>
  </si>
  <si>
    <t>Manutenção dos Conselhos Municipais ( Bolsa Família, Conselho Municipal de Assistência Social, Conselho Municipal da Criança e do Adolescente)</t>
  </si>
  <si>
    <t>Realização de Eleição do Conselho Tutelar</t>
  </si>
  <si>
    <t>Criação da Sala dos Conselhos a fim de proporcionar espaço e estrutura adequada para o bom funcionamento dos Conselhos</t>
  </si>
  <si>
    <t>Revisão e adequação das leis dos conselhos municipais</t>
  </si>
  <si>
    <t>Promoção a criação de novos conselhos</t>
  </si>
  <si>
    <t>Criação do Conselho de Desenvolvimento Econômico</t>
  </si>
  <si>
    <t>Proporcionar espaços e alternativas de lazer, cultura e prática de esporte, a toda população, a fim de promover a cidadania e diminuir as situações de risco</t>
  </si>
  <si>
    <t>Qualificar e estruturar 8 espaços culturais que atendam todos os bairros do município</t>
  </si>
  <si>
    <t>Manutenção e ampliação do projeto "Dança nos Bairros"</t>
  </si>
  <si>
    <t>Cultura descentralizada</t>
  </si>
  <si>
    <t>Manutenção e ampliação do projeto "Arte de rua aos quatro ventos"</t>
  </si>
  <si>
    <t>Manutenção e ampliação do projeto "Música para todos"</t>
  </si>
  <si>
    <t>Manutenção e ampliação do cineclube e do projeto  "Curta nos Bairros"</t>
  </si>
  <si>
    <t>Manutenção e ampliação do Coral, Banda e Orquestra Municipal</t>
  </si>
  <si>
    <t>Criar 4 pontos de cultura</t>
  </si>
  <si>
    <t>Criação de pontos de cultura na perfiferia do município</t>
  </si>
  <si>
    <t>JAGUARÃO CIDADE PATRIMÔNIO</t>
  </si>
  <si>
    <t>Revitalizar  e promover o Patrimônio Cultural, material e imaterial, a fim de fomentar a economia local, geração de emprego e renda além de trabalhar a auto-estima da população e o sentimento de pertença</t>
  </si>
  <si>
    <t>Realização de fóruns e seminários</t>
  </si>
  <si>
    <t>Divulgar os incentivos municipais para prédios tombados</t>
  </si>
  <si>
    <t>Promover ações de incentivo ao desenvolvimento das comunidades tradicionais e culturas populares por meio da preservação e valorização do seu patrimônio cultural</t>
  </si>
  <si>
    <t>Criar  folheteria  de divulgação do Patrimônio Cultural e pontos turísticos do município</t>
  </si>
  <si>
    <t>Realizar campanha publicitária de divulgação do Patrimônio Histórico e pontos turísticos do município  através dos meios de comunicação</t>
  </si>
  <si>
    <t>Divulgar programas federais de revitalização de prédios tombados, incentivando o proprietário a participar</t>
  </si>
  <si>
    <t>Promover o turismo cultural</t>
  </si>
  <si>
    <t>Implantar Centro de Atendimento ao Turista</t>
  </si>
  <si>
    <t>Implantação e manutenção do Centro de Atendimento ao Turista</t>
  </si>
  <si>
    <t>Concluir pórtico na entrada da cidade</t>
  </si>
  <si>
    <t>Conclusão da obra de instalação do pórtico de entrada municipal</t>
  </si>
  <si>
    <t>Construção do pórtico acesso a cidade</t>
  </si>
  <si>
    <t>Instituição de rotas turísticas</t>
  </si>
  <si>
    <t>Desenvolver 3 novos potenciais turísticos do município</t>
  </si>
  <si>
    <t>Desenvolvimento de novos potenciais turísticos do município</t>
  </si>
  <si>
    <t>Elaborar inventário turístico</t>
  </si>
  <si>
    <t>Elaboração do inventário turístico</t>
  </si>
  <si>
    <t>Qualificação do atendimento ao turista</t>
  </si>
  <si>
    <t>Criar plano de atenção ao turismo de compras</t>
  </si>
  <si>
    <t>Fortalecimento de ações de cooperação binacional Brasil-Uruguai</t>
  </si>
  <si>
    <t>Capacitar 10 guias turísticos</t>
  </si>
  <si>
    <t>Capacitação de agentes para desenvolvimento do turismo cultural</t>
  </si>
  <si>
    <t>Criação do plano de atenção ao turismo de compras</t>
  </si>
  <si>
    <t>Promover o restauro dos imóveis públicos e espaços com destinação de uso de interesse social</t>
  </si>
  <si>
    <t>Contratar projeto executivo e restauro da Santa Casa de Caridade</t>
  </si>
  <si>
    <t>Contratar projeto executivo e restauro do prédio do Presídio Estadual de Jaguarão</t>
  </si>
  <si>
    <t>Restaurar Praça Alcides Marques e Largo das Bandeiras</t>
  </si>
  <si>
    <t>Requalificar a praça Dr Alcides Marques e Largo das Bandeiras através da contratação de projetos de Iluminação,embutimento de fiação,recuperação do piso e acessibilidade e execução da obra</t>
  </si>
  <si>
    <t>Requalificar a Praça Alcides Marques e Largo das Bandeiras</t>
  </si>
  <si>
    <t>Restaurar o Cine Regente</t>
  </si>
  <si>
    <t>Contratar projeto executivo e restauro do Cine Regente</t>
  </si>
  <si>
    <t>Restauro do Prédio do Cine Regente</t>
  </si>
  <si>
    <t>Restaurar o Clube 24 de Agosto</t>
  </si>
  <si>
    <t>Contratar projeto executivo e restauro do Clube 24 de agosto</t>
  </si>
  <si>
    <t>Restauro do Prédio do Clube 24 de Agosto</t>
  </si>
  <si>
    <t>Restaurar o Clube Jaguarense</t>
  </si>
  <si>
    <t>Contratar projeto executivo e restauro do Clube Jaguarense</t>
  </si>
  <si>
    <t>Restauro do Prédio do Clube Jaguarense</t>
  </si>
  <si>
    <t>Restaurar o prédio da Prefeitura Municipal de Jaguarão</t>
  </si>
  <si>
    <t>Contratar projeto executivo e restauro do prédio da prefeitura de Jaguarão</t>
  </si>
  <si>
    <t>Restauro do Prédio da Prefeitura Municipal de Jaguarão</t>
  </si>
  <si>
    <t>Restaurar o prédio do antigo fórum, atual Casa de Cultura de Jaguarão</t>
  </si>
  <si>
    <t>Contratar projeto executivo e restauro do Antigo Forum-Atual Casa de Cultura de Jaguarão</t>
  </si>
  <si>
    <t>Restauro do Antigo Fórum - Atual Casa de Cultura de Jaguarão</t>
  </si>
  <si>
    <t>Restaurar o Mercado Público Municipal</t>
  </si>
  <si>
    <t>Restaurar e revitalizar o Mercado Público</t>
  </si>
  <si>
    <t>Restauro do Prédio do Mercado Público Municipal</t>
  </si>
  <si>
    <t>Restaurar Igreja Matriz do Divino Espirito Santo</t>
  </si>
  <si>
    <t>Restaurar prédio da Igreja Matriz do Divino Espírito Santo</t>
  </si>
  <si>
    <t>Restauro do Prédio da Igreja Matriz do Divino Espírito Santo</t>
  </si>
  <si>
    <t>Revitalizar Orla do Rio Jaguarão</t>
  </si>
  <si>
    <t>Contratar e executar projeto de requalificação da Orla do Rio Jaguarão</t>
  </si>
  <si>
    <t>Contratar projeto executivo e restauro do Prédio do Instito Histórico e Geográfico de Jaguarão</t>
  </si>
  <si>
    <t>Promover o patrimônio cultural através de capacitação de agentes, técnicos e gestores</t>
  </si>
  <si>
    <t>Restaurar o Teatro Esperança</t>
  </si>
  <si>
    <t xml:space="preserve">	Conclusão da restauração do Teatro Esperança</t>
  </si>
  <si>
    <t>Manutenção e Gestão do Teatro Esperança</t>
  </si>
  <si>
    <t>Restauro do Prédio do Teatro Esperança</t>
  </si>
  <si>
    <t>Realizar 200 atividades com escolas públicas e privadas do município</t>
  </si>
  <si>
    <t xml:space="preserve">	Divulgação nas escolas urbanas e rurais da importância educacional, cultural e econômica do restauro do Teatro Esperança</t>
  </si>
  <si>
    <t xml:space="preserve">	Realizar calendário para visitação pública de 2000 pessoas ao Teatro Esperança</t>
  </si>
  <si>
    <t xml:space="preserve">	Implantação de calendário com atividades artístico culturais no intuito de promover a reinauguração</t>
  </si>
  <si>
    <t xml:space="preserve">	Elaboração de material de divulgação de atividades pertinentes ao teatro</t>
  </si>
  <si>
    <t>Propiciar espaço de utilização do Teatro Esperança para 200 atividades artísticas locais</t>
  </si>
  <si>
    <t xml:space="preserve">	Manutenção dos espaços para atividades artísticas</t>
  </si>
  <si>
    <t xml:space="preserve">	Realizar 38 eventos de reconhecimento nacional e estadual após a conclusão do restauro</t>
  </si>
  <si>
    <t>Realização de eventos de reconhecimento nacional e estadual no Teatro Esperança</t>
  </si>
  <si>
    <t>32%</t>
  </si>
  <si>
    <t>Realizar,qualificar e promover eventos cultutais, turisticos e tradicionais do município</t>
  </si>
  <si>
    <t>Realização do Carnaval</t>
  </si>
  <si>
    <t>Realização da Feira Binacional do Livro</t>
  </si>
  <si>
    <t>Realização de eventos do calendário de eventos</t>
  </si>
  <si>
    <t>Aumentar a divulgação dos eventos nas áreas periféricas da cidade</t>
  </si>
  <si>
    <t>Divulgação dos eventos através de material impresso e mídia eletrônica</t>
  </si>
  <si>
    <t>Construir o Centro de Eventos</t>
  </si>
  <si>
    <t>Construção do Centro de eventos do Município</t>
  </si>
  <si>
    <t>Realização da Motofest</t>
  </si>
  <si>
    <t>Realização da Semana da Diversidade</t>
  </si>
  <si>
    <t>Realização da Semana Farroupilha</t>
  </si>
  <si>
    <t>Realização da Quermesse Comunitária</t>
  </si>
  <si>
    <t>Realização do Natal Social Cultural</t>
  </si>
  <si>
    <t>Fortalecer a gestão da cultura através da adesão ao Sistema Nacional de Cultura</t>
  </si>
  <si>
    <t>Implementar o Sistema Municipal de Cultura</t>
  </si>
  <si>
    <t>Implementação do Sistema Municipal de Cultura</t>
  </si>
  <si>
    <t>Promoção e democratização da cultura através do Sistema Municipal de Cultura</t>
  </si>
  <si>
    <t>Instituição de editais públicos de fomento à cultura</t>
  </si>
  <si>
    <t>Financiamento de manifestações artisticas selecionadas através do sistema municipal de cultura</t>
  </si>
  <si>
    <t>JAGUARÃO MAIS VERDE MAIS VIDA</t>
  </si>
  <si>
    <t>Implantar o paisagismo ambiental e projetar o verde integrado a cidade patrimônio.</t>
  </si>
  <si>
    <t>Rearborizar 100% do centro histórico da cidade</t>
  </si>
  <si>
    <t>Tratar e/ou substituir árvores “doentes”</t>
  </si>
  <si>
    <t>Construção de praças e áreas de lazer</t>
  </si>
  <si>
    <t>Revitalizar áreas degradadas da mata ciliar do Rio Jaguarão</t>
  </si>
  <si>
    <t>Realizar podas das árvores localizadas nas praças, nas ruas e nos canteiros centrais das cidades</t>
  </si>
  <si>
    <t xml:space="preserve">Arborizar o centro tombado em harmonia com o patrimonio </t>
  </si>
  <si>
    <t>Realizar paisagismo em 50% das ruas a serem pavimentadas</t>
  </si>
  <si>
    <t>Revitalizar as ruas da cidade através de um paisagismo de acordo aos novos tempos</t>
  </si>
  <si>
    <t>Manutenção de praças e outras áreas verdes</t>
  </si>
  <si>
    <t>Implantação do Centro Integrado de Educação Ambiental e Sustentabilidade (CIEAS)</t>
  </si>
  <si>
    <t>Implantar e manter o CIEAS</t>
  </si>
  <si>
    <t>Produzir mudas ornamentais e arboreas</t>
  </si>
  <si>
    <t>Desenvolvimento de Projeto Colaborativo na Rede Pública Municipal</t>
  </si>
  <si>
    <t>Aquisição de um triturador para a compostagem</t>
  </si>
  <si>
    <t>Aquisição de um meio de transporte para o centro integrado para o CIEAS</t>
  </si>
  <si>
    <t>Educação ambiental através de relatos de experiencias vividas</t>
  </si>
  <si>
    <t>Capacitação continuada dos integrantes do CIEAS</t>
  </si>
  <si>
    <t>Divulgação de técnicas acessíveis aos produtores rurais como: cisterna de ferro e cimento, barragens subterrâneas e poço amazonas</t>
  </si>
  <si>
    <t>Formação de multiplicadores em educação ambiental dentro da Gestão Ambiental Pública</t>
  </si>
  <si>
    <t>Promover o desenvolvimento dos projetos da sala verde nas escolas da rede pública municipal</t>
  </si>
  <si>
    <t>Qualificar e promover o manejo adequado dos residuos sólidos e a limpeza pública</t>
  </si>
  <si>
    <t>Elaboração de material de concientização e educação ambiental</t>
  </si>
  <si>
    <t>Transbordo e destinação final dos resíduos sólidos</t>
  </si>
  <si>
    <t>Educação nas escolas rurais de como aproveitar o lixo orgânico em hortas e como separar o lixo reciclável dando o destino apropriado</t>
  </si>
  <si>
    <t>Implantação de lixeiras ecológicas na zona central da cidade</t>
  </si>
  <si>
    <t>Realizar coleta mensal nas 15 comunidades rurais</t>
  </si>
  <si>
    <t>Manutenção da coleta seletiva</t>
  </si>
  <si>
    <t>27%</t>
  </si>
  <si>
    <t>Realização da coleta convencional de lixo não reciclável</t>
  </si>
  <si>
    <t>Realização da capina e varreção das vias públicas urbanas</t>
  </si>
  <si>
    <t>Implantar o Plano Integrado de Manejo dos Resíduos Sólidos</t>
  </si>
  <si>
    <t>Elaboração do Plano Integrado de Manejo dos Resíduos Sólidos</t>
  </si>
  <si>
    <t>Elaborar o Plano Municipal de Resíduos Sólidos</t>
  </si>
  <si>
    <t>Construir 01 galpão de floculagem de PET</t>
  </si>
  <si>
    <t>Construção do galpão de processamento do PET</t>
  </si>
  <si>
    <t>60%</t>
  </si>
  <si>
    <t>C	onstruir 01 galpão para triagem dos resíduos sólidos urbanos</t>
  </si>
  <si>
    <t>Construção de galpão de triagem</t>
  </si>
  <si>
    <t>Coleta, transbordo e destinação final do lixo urbano</t>
  </si>
  <si>
    <t>C	onstruir 01 galpão para transbordo para destinação final dos resíduos não recicláveis</t>
  </si>
  <si>
    <t>Construção de galpão de transbordo</t>
  </si>
  <si>
    <t>Construir 01 galpão de reciclagem dos resíduos sólidos urbanos</t>
  </si>
  <si>
    <t>Construção de galpão de reciclagem</t>
  </si>
  <si>
    <t>Construir a infraestrutura de apoio à área de manejo de resíduos sólidos</t>
  </si>
  <si>
    <t>Construção da infraestrutura de apoio para área de manejo dos RSUs</t>
  </si>
  <si>
    <t xml:space="preserve">	Construir do pátio de compostagem</t>
  </si>
  <si>
    <t>Construção pátio de compostagem</t>
  </si>
  <si>
    <t>Qualificar a estrutura e o atendimento dos espaços destinados aos animais errantes</t>
  </si>
  <si>
    <t>Realizar a castração de 500 animais</t>
  </si>
  <si>
    <t>Realização do programa de castração</t>
  </si>
  <si>
    <t>Controle da população de cães e gatos</t>
  </si>
  <si>
    <t>Melhoria na infraestrutura do Mangueirão</t>
  </si>
  <si>
    <t>Manutenção do canil municipal</t>
  </si>
  <si>
    <t>Criar e Implementar campanha de conscientização da posse responsável de animais domésticos</t>
  </si>
  <si>
    <t>Melhoria  da infraestrutura do Canil Municipal</t>
  </si>
  <si>
    <t>Realizar chipagem e identificação de 5000 animais</t>
  </si>
  <si>
    <t>Inibir Ações que causem danos ambientais</t>
  </si>
  <si>
    <t>Fiscalizar 480 empreendimentos</t>
  </si>
  <si>
    <t>Fiscalização ambiental</t>
  </si>
  <si>
    <t>Realização de palestras, cursos e seminários para a Educação Ambiental sustentável</t>
  </si>
  <si>
    <t>Recuperar a área degradada do antigo lixão municipal</t>
  </si>
  <si>
    <t>Monitoramento Prad - Lixão</t>
  </si>
  <si>
    <t>Monitorar PRAD da área do antigo lixão</t>
  </si>
  <si>
    <t>Licenciar as atividades de impacto ambiental</t>
  </si>
  <si>
    <t>Realização de licenciamento ambiental das atividades de impacto local</t>
  </si>
  <si>
    <t>JAGUARÃO MAIS TRABALHO MAIS RENDA</t>
  </si>
  <si>
    <t>Geração e promoção do emprego e renda</t>
  </si>
  <si>
    <t>Apoiar a a criação de 2 cooperativas e ou associações</t>
  </si>
  <si>
    <t>Fomentar e apoiar a criação de novas cooperativas ou associações</t>
  </si>
  <si>
    <t>Criação da Casa da Economia Solidária</t>
  </si>
  <si>
    <t>Apoio a criação de Cooperativas e Associações</t>
  </si>
  <si>
    <t>Realizar 40 cursos de qualificação social e profissional para trabalhadores que se encontram desempregados e em situação de vulnerabilidade social</t>
  </si>
  <si>
    <t>Realização de Cursos de qualificação em parceria com empresas e comércio do municipio</t>
  </si>
  <si>
    <t>Qualificar o atendimentno do Faça Aqui</t>
  </si>
  <si>
    <t>Criação de um Centro de Comércio Informal qualificado para realocação dos “camelôs” da beira-rio</t>
  </si>
  <si>
    <t>Criação de frentes de trabalho pelo poder público</t>
  </si>
  <si>
    <t>Firmar convênios com instituições bancárias a fim de promover acesso a outras linhas de crédito</t>
  </si>
  <si>
    <t>Firmar convênios com ONGs, a fim de acessar projetos para o desenvolvimento econômico local</t>
  </si>
  <si>
    <t>Realizar 20 cursos para a qualificação e regularização dos pequenos empreendedores</t>
  </si>
  <si>
    <t>Divulgar os serviços públicos voltados à reinserção no mercado de trabalho</t>
  </si>
  <si>
    <t>Qualificar atendimento e prestação de serviço do posto do SINE</t>
  </si>
  <si>
    <t>Realizar cadastro de trabalhadores para reinserção no mercado de trabalho</t>
  </si>
  <si>
    <t>Realizar estudo de demanda para promover a qualificação profissional de jovens e adultos</t>
  </si>
  <si>
    <t>Fortalecer a economia local a partir de suas potencialidades valorizando o pequeno e médio empresário de forma a desenvolver a cidade e a zona rural de uma forma sustentável primando pelo bem estar das pessoas</t>
  </si>
  <si>
    <t>Implantar 1 incubadora empresarial</t>
  </si>
  <si>
    <t>Divulgação do PRODES em nível local, regional e estadual</t>
  </si>
  <si>
    <t>Restauração e revitalização do Mercado Público como indutor do desenvolvimento economico</t>
  </si>
  <si>
    <t>Realização parceria público-privada para a promoção do desenvolvimento econômico</t>
  </si>
  <si>
    <t>Apoio à instalação de empresas por meio de incentivos fiscais</t>
  </si>
  <si>
    <t>Implantação de incubadora que geste projetos ligados a cooperativas e pequenas empresas</t>
  </si>
  <si>
    <t>Realizar 20 feiras de produtores locais</t>
  </si>
  <si>
    <t>Realização de Feira de Produtos locais ou de pequenas empresas e cooperativas periodicamente</t>
  </si>
  <si>
    <t>Criar mecanismos de fomento e apoio à Economia Popular e Solidária</t>
  </si>
  <si>
    <t>Fomentar 20 iniciativas de economia popular e solidária</t>
  </si>
  <si>
    <t>Divulgação e incentivo do micro-crédito  no âmbito rural</t>
  </si>
  <si>
    <t>Incentivo à Economia Popular e Solidária</t>
  </si>
  <si>
    <t>Manter e ampliar o funcionamento do Centro Público de Economia Solidária como espaço de formação e capacitação</t>
  </si>
  <si>
    <t>Fomentar a cadeia binacional do PET</t>
  </si>
  <si>
    <t>Ampliar e qualificar a mão de obra local capacitando para o ingresso imediato no mercado de trabalho</t>
  </si>
  <si>
    <t>Realizar a qualificação de 500 pessoas</t>
  </si>
  <si>
    <t>Realização de cursos de qualificação profissional a partir de parcerias realizadas com o Ministério do Trabalho e Emprego, FGTAS, SEBRAE, SENAR, SENAI, SEST/SENAT, SENAC e Universidades</t>
  </si>
  <si>
    <t>Elaboração de Projetos e Cursos de Qualificação Técnica</t>
  </si>
  <si>
    <t>Reforma visando a ampliação de ofertas de vagas e a melhoria física na escola de Educação Profissional</t>
  </si>
  <si>
    <t>Desenvolvimento de projetos que qualifiquem a inserção e as relações comunitárias, através de parcerias – estratégicas públicas e privadas</t>
  </si>
  <si>
    <t>Aquisição de equipamentos e material permanente para a escola Lauro Ribeiro, proporcionando melhoria na qualidade de ensino oferecido</t>
  </si>
  <si>
    <t>Realização cursos de qualificação direcionado a comerciários visando melhorar o atendimento e produção de empresas instaladas no município</t>
  </si>
  <si>
    <t>Expansão da aprendizagem profissional</t>
  </si>
  <si>
    <t>QUALIFICANDO A GESTÃO PÚBLICA</t>
  </si>
  <si>
    <t>Valorização do Funcionalismo Municipal</t>
  </si>
  <si>
    <t>Criar ou adaptar 4 planos de carreira contemplando 100% dos servidores municipais</t>
  </si>
  <si>
    <t>Realização de oficinas de orientação e informação ao servidor das possibilidades quanto ao plano de carreira e à política salarial</t>
  </si>
  <si>
    <t>Criação de comissão para realização de estudo de uma política salarial adequada às necessidades do funcionalismo e à disponibilidade da Administração</t>
  </si>
  <si>
    <t>Implantação de Plano de Carreira dos servidores da área de Saúde e Assistência</t>
  </si>
  <si>
    <t>Construção e implantação do Plano de Carreira dos funcionários de Serviços Burocráticos</t>
  </si>
  <si>
    <t>Elevar menor vencimento para o salário mínimo nacional</t>
  </si>
  <si>
    <t>Construção e implantação do plano de carreira dos funcionários do Suporte Operacional</t>
  </si>
  <si>
    <t>Cumprimento do piso do magistério</t>
  </si>
  <si>
    <t>Qualificação do atendimento no serviço público municipal</t>
  </si>
  <si>
    <t>Qualificar o espaço físico de 3 prédios públicos municipais para atendimento aos cidadãos e ao servidores</t>
  </si>
  <si>
    <t>Adequação dos prédios públicos com normas de segurança e acessibilidade</t>
  </si>
  <si>
    <t>Aquisição e adequação de prédios públicos</t>
  </si>
  <si>
    <t>Adquirir de um prédio para qualificação do atendimento ao cidadão</t>
  </si>
  <si>
    <t>Aquisição de prédios públicos para melhoria no atendimento</t>
  </si>
  <si>
    <t>Capacitar 200 servidores em diferentes áreas da Administração</t>
  </si>
  <si>
    <t>Realização de palestras e oficinas sobre atendimento ao público e a qualidade no serviço público</t>
  </si>
  <si>
    <t>Capacitação dos servidores municipais</t>
  </si>
  <si>
    <t>Qualificação do servidor por meio de cursos de aperfeiçoamento</t>
  </si>
  <si>
    <t>Ampliação de prédios públicos para melhoria no atendimento</t>
  </si>
  <si>
    <t>Realizar 4 concursos públicos</t>
  </si>
  <si>
    <t>Realização de concurso público</t>
  </si>
  <si>
    <t>Capacitação de servidores</t>
  </si>
  <si>
    <t>Pagamento de tarifas bancárias</t>
  </si>
  <si>
    <t>Contratação de suporte operacional</t>
  </si>
  <si>
    <t>Ampliar e qualificar a transparência e a comunicação do governo com a sociedade</t>
  </si>
  <si>
    <t>Construir um "data center"</t>
  </si>
  <si>
    <t>Criação de "data center"</t>
  </si>
  <si>
    <t>Consolidação da transparência da informação pública</t>
  </si>
  <si>
    <t>Realizar a publicação de 100% dos atos legais</t>
  </si>
  <si>
    <t>Elaboração de materiais e publicações oficiais e institucionais</t>
  </si>
  <si>
    <t>Manutenção e qualificação da comunicação governamental</t>
  </si>
  <si>
    <t>Estabelecer o funcionamento de 1.000 pontos de comunicação</t>
  </si>
  <si>
    <t>Interligação e infraestrutura de redes lógicas</t>
  </si>
  <si>
    <t>Gerenciamento e manutenção de hardware e redes lógicas</t>
  </si>
  <si>
    <t>Manutenção e qualificação da telefonia e da comunicação dos órgãos municipais</t>
  </si>
  <si>
    <t>Realizar a migração de 10 sistemas proprietários para software livre</t>
  </si>
  <si>
    <t>Migração das tecnologias existentes para política de software livre</t>
  </si>
  <si>
    <t>Realizar inventário e mapeamento de equimentos de TI</t>
  </si>
  <si>
    <t>Realização de inventário e mapeamento de equimentos de TI</t>
  </si>
  <si>
    <t>Gerenciamento da manutenção de hardware e redes lógicas</t>
  </si>
  <si>
    <t>Qualificação da política de segurança de TI</t>
  </si>
  <si>
    <t>Centralização das aquisições e padronização dos materiais tecnológicos</t>
  </si>
  <si>
    <t>Disponibilizar 10 serviços on-line</t>
  </si>
  <si>
    <t>Disponibilização de serviços públicos on-line</t>
  </si>
  <si>
    <t>Realizar a migração do sitio e e-mails institucionais para servidor próprio</t>
  </si>
  <si>
    <t>Criação e manutençao do sítio eletrônico do governo municipal</t>
  </si>
  <si>
    <t>Manutençao e qualificação da telefonia e comunicação dos órgaõs municipais</t>
  </si>
  <si>
    <t>Realizar 4 avaliações do Plano Plurianual</t>
  </si>
  <si>
    <t>Realização de pesquisas e avaliações de gestão</t>
  </si>
  <si>
    <t>Gerenciamento e manutenção de software</t>
  </si>
  <si>
    <t>Estruturar o setor de Comunicação</t>
  </si>
  <si>
    <t>Estruturação dos eventos institucionais</t>
  </si>
  <si>
    <t>Elaborar e veicular 80 peças publicitárias institucionais gráficas e de áudio</t>
  </si>
  <si>
    <t>Confecção de materiais  com informações de interesse do servidor</t>
  </si>
  <si>
    <t>Elaborar e veicular 40 peças publicitárias audiovisuais institucionais</t>
  </si>
  <si>
    <t>Ampliação da comunicação entre Executivo e população através de mídia audiovisual</t>
  </si>
  <si>
    <t>Criação de um manual de padronização de documentos oficiais</t>
  </si>
  <si>
    <t>Ampliação da comunicação entre Executivo e população</t>
  </si>
  <si>
    <t>Estruturação de equipamentos para hospedagem do sitio e dos e-mails institucionais</t>
  </si>
  <si>
    <t>Qualificar o controle e a manutenção da frota de veículos da Prefeitura Municipal</t>
  </si>
  <si>
    <t>Implantar plano de manutenção preventiva em 30 veículos</t>
  </si>
  <si>
    <t>Estabelecimento de plano de manutenção e revisão periódica dos veículos municipais</t>
  </si>
  <si>
    <t>Manutenção da Central de Veículos</t>
  </si>
  <si>
    <t>Qualificação da oficina municipal</t>
  </si>
  <si>
    <t>Construir um posto de abastecimento municipal</t>
  </si>
  <si>
    <t>Construção de um posto de abastecimento na central de veículos</t>
  </si>
  <si>
    <t>Instalação da rampa e posto de abastecimento municipal</t>
  </si>
  <si>
    <t>Aquisição de ferramentas e materiais para a oficina municipal</t>
  </si>
  <si>
    <t>Qualificação dos profissionais da oficina municipal</t>
  </si>
  <si>
    <t>Instalar 10 câmeras de monitoramento na central de veículos</t>
  </si>
  <si>
    <t>Implantação de sistema de monitoramento, vigilância e controle dos veículos</t>
  </si>
  <si>
    <t>Qualificar a tributação municipal visando fazer justiça tributária</t>
  </si>
  <si>
    <t>Georreferenciamento da área urbana do município</t>
  </si>
  <si>
    <t>Criar programa de incentivo à emissão de documentos fiscais</t>
  </si>
  <si>
    <t>Criação e implantação de programa de incentivo à emissão de documentos fiscais</t>
  </si>
  <si>
    <t>Qualificação da Arrecadação Municipal</t>
  </si>
  <si>
    <t>Aumentar em 15% a arrecadação municipal</t>
  </si>
  <si>
    <t>Revisão e atualização do código tributário</t>
  </si>
  <si>
    <t>Manutenção da Arrecadação Municipal</t>
  </si>
  <si>
    <t>Capacitação de fiscais da área tributária</t>
  </si>
  <si>
    <t>Aquisição de veículo para fiscalização tributária</t>
  </si>
  <si>
    <t>Georrefernciar 100% da área urbana do município</t>
  </si>
  <si>
    <t>Recadatramento dos imóveis urbanos e atualização da planta de valores</t>
  </si>
  <si>
    <t>69%</t>
  </si>
  <si>
    <t>Qualificação do espaço de atendimento ao contribuinte</t>
  </si>
  <si>
    <t>Implementação do Programa de Educação Fiscal</t>
  </si>
  <si>
    <t>Criação do Programa de Orientação Fiscal e Gestão Empresarial</t>
  </si>
  <si>
    <t>Desburocratização do atendimento através da informatização dos serviços</t>
  </si>
  <si>
    <t>Atualização do cadastro de contribuintes do município</t>
  </si>
  <si>
    <t>Suporte logístico à arrecadação do IPTU</t>
  </si>
  <si>
    <t>Remunerar pessoal ativo</t>
  </si>
  <si>
    <t>Remuneração dos servidores</t>
  </si>
  <si>
    <t>Obrigações Patronais</t>
  </si>
  <si>
    <t>Apoio logístico e conservação do patrimônio</t>
  </si>
  <si>
    <t>Inventariar 100% dos bens móveis do município</t>
  </si>
  <si>
    <t>Realização de inventário dos bens móveis do município</t>
  </si>
  <si>
    <t>Manutenção do Departamento de Almoxarifado Central, Patrimônio e Compras</t>
  </si>
  <si>
    <t>Manutenção do controle patrimonial</t>
  </si>
  <si>
    <t>Gerenciamento do material do consumo adquirido pelo município</t>
  </si>
  <si>
    <t>Manutenção do complexo municipal</t>
  </si>
  <si>
    <t>Criar Protocolo Central do município</t>
  </si>
  <si>
    <t>Estruturação e manutenção do protocolo central</t>
  </si>
  <si>
    <t>Manutenção do Protocolo Central</t>
  </si>
  <si>
    <t>Criar Arquivo Central do município</t>
  </si>
  <si>
    <t>Estruturação do arquivo central</t>
  </si>
  <si>
    <t>Estruturação do Arquivo Central</t>
  </si>
  <si>
    <t>Efetivação das compras públicas</t>
  </si>
  <si>
    <t>RESERVA DE CONTIGÊNCIA</t>
  </si>
  <si>
    <t>Ação</t>
  </si>
  <si>
    <t>Rótulos de Linha</t>
  </si>
  <si>
    <t>Total Geral</t>
  </si>
  <si>
    <t>Soma de Valor</t>
  </si>
  <si>
    <t>Encaminhamento para centro especializado em tratamento psicossocial</t>
  </si>
  <si>
    <t>Divulgação do Município através de folheteria turística</t>
  </si>
  <si>
    <t>Realização de programa de chipagem e identificação de animais</t>
  </si>
  <si>
    <t>Licenciamento das atividades de impacto local</t>
  </si>
  <si>
    <t>2016</t>
  </si>
  <si>
    <t>Máx de 2015</t>
  </si>
  <si>
    <t>Máx de 2016</t>
  </si>
  <si>
    <t>Gabinete do Prefeito</t>
  </si>
  <si>
    <t>Gabinete do Vice Prefeito</t>
  </si>
  <si>
    <t>Secretaria de Desenvolvimento Econômico</t>
  </si>
  <si>
    <t>Secretaria de Desenvolvimento Rural e Meio Ambiente</t>
  </si>
  <si>
    <t>Secretaria de Desenvolvimento Social e Habitação</t>
  </si>
  <si>
    <t>Secretaria de Cultura e Turismo</t>
  </si>
  <si>
    <t>Secretaria de Serviços Urbanos</t>
  </si>
  <si>
    <t>Secretaria Municipal de Administração</t>
  </si>
  <si>
    <t>Secretaria Municipal de Educação e Desporto</t>
  </si>
  <si>
    <t>Secretaria Municipal da Fazenda</t>
  </si>
  <si>
    <t>Secretaria Municipal da Saúde</t>
  </si>
  <si>
    <t>Secretaria de Planejamento e Urbanismo</t>
  </si>
  <si>
    <t>Câmara Municipal de Vereadores</t>
  </si>
  <si>
    <t>Não</t>
  </si>
  <si>
    <t>Sim</t>
  </si>
  <si>
    <t>Secretaria de Educação e Desporto</t>
  </si>
  <si>
    <t>Secretaria de Saúde</t>
  </si>
  <si>
    <t>Secretaria da Fazenda</t>
  </si>
  <si>
    <t>Colunas1</t>
  </si>
  <si>
    <t>NM</t>
  </si>
  <si>
    <t>n</t>
  </si>
  <si>
    <t>Reajustado</t>
  </si>
  <si>
    <t>receita total projetada</t>
  </si>
  <si>
    <t>diferença a contigenciar</t>
  </si>
  <si>
    <t>índice de contigenciamento</t>
  </si>
  <si>
    <t>proporcão de contigênciamento</t>
  </si>
  <si>
    <t>receita corrente líquida</t>
  </si>
  <si>
    <t>auxílios</t>
  </si>
  <si>
    <t>remuneração</t>
  </si>
  <si>
    <t>despesa de pessoal</t>
  </si>
  <si>
    <t>índice LRF</t>
  </si>
  <si>
    <t>(vazio)</t>
  </si>
  <si>
    <t>Valores de Referência</t>
  </si>
  <si>
    <t>Programas/Órgãos/Metas/Iniciativas</t>
  </si>
  <si>
    <t>(Vários itens)</t>
  </si>
  <si>
    <t>Reestimado para 2015</t>
  </si>
  <si>
    <t>Previsto para 2016</t>
  </si>
  <si>
    <t>Anexo VI - Metas e Proridades para o exercício financeiro de 2016</t>
  </si>
  <si>
    <t>Despesa correntes contigenciáveis</t>
  </si>
  <si>
    <t>Despesas fixadas</t>
  </si>
  <si>
    <t>despesa total original</t>
  </si>
  <si>
    <t>valor final das despesas contigênciadas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</si>
</sst>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$&quot;\ * #,##0.00_ ;_ &quot;R$&quot;\ * \-#,##0.00_ ;_ &quot;R$&quot;\ * &quot;-&quot;??_ ;_ @_ "/>
    <numFmt numFmtId="43" formatCode="_ * #,##0.00_ ;_ * \-#,##0.00_ ;_ * &quot;-&quot;??_ ;_ @_ "/>
    <numFmt numFmtId="164" formatCode="&quot;R$ &quot;#,##0.00;&quot;R$ -&quot;#,##0.00"/>
    <numFmt numFmtId="165" formatCode="&quot;R$&quot;\ #,##0.00"/>
    <numFmt numFmtId="166" formatCode="0.0%"/>
    <numFmt numFmtId="167" formatCode="0%;0%;&quot;&quot;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mbria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5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3" borderId="2" xfId="1" applyFont="1" applyFill="1" applyBorder="1" applyAlignment="1"/>
    <xf numFmtId="0" fontId="0" fillId="3" borderId="0" xfId="0" applyFill="1"/>
    <xf numFmtId="0" fontId="1" fillId="4" borderId="1" xfId="1" applyFont="1" applyFill="1" applyBorder="1" applyAlignment="1">
      <alignment horizontal="center"/>
    </xf>
    <xf numFmtId="0" fontId="1" fillId="5" borderId="2" xfId="1" applyFont="1" applyFill="1" applyBorder="1" applyAlignment="1"/>
    <xf numFmtId="0" fontId="0" fillId="5" borderId="0" xfId="0" applyFill="1"/>
    <xf numFmtId="0" fontId="1" fillId="6" borderId="1" xfId="1" applyFont="1" applyFill="1" applyBorder="1" applyAlignment="1">
      <alignment horizontal="center"/>
    </xf>
    <xf numFmtId="0" fontId="1" fillId="7" borderId="2" xfId="1" applyFont="1" applyFill="1" applyBorder="1" applyAlignment="1"/>
    <xf numFmtId="0" fontId="0" fillId="7" borderId="0" xfId="0" applyFill="1"/>
    <xf numFmtId="0" fontId="1" fillId="8" borderId="1" xfId="1" applyFont="1" applyFill="1" applyBorder="1" applyAlignment="1">
      <alignment horizontal="center"/>
    </xf>
    <xf numFmtId="0" fontId="1" fillId="9" borderId="2" xfId="1" applyFont="1" applyFill="1" applyBorder="1" applyAlignment="1"/>
    <xf numFmtId="0" fontId="0" fillId="9" borderId="0" xfId="0" applyFill="1"/>
    <xf numFmtId="0" fontId="1" fillId="10" borderId="1" xfId="1" applyFont="1" applyFill="1" applyBorder="1" applyAlignment="1">
      <alignment horizontal="center"/>
    </xf>
    <xf numFmtId="0" fontId="0" fillId="11" borderId="0" xfId="0" applyFill="1"/>
    <xf numFmtId="0" fontId="1" fillId="12" borderId="1" xfId="1" applyFont="1" applyFill="1" applyBorder="1" applyAlignment="1">
      <alignment horizontal="center"/>
    </xf>
    <xf numFmtId="0" fontId="1" fillId="13" borderId="2" xfId="1" applyFont="1" applyFill="1" applyBorder="1" applyAlignment="1"/>
    <xf numFmtId="0" fontId="0" fillId="13" borderId="0" xfId="0" applyFill="1"/>
    <xf numFmtId="0" fontId="1" fillId="14" borderId="1" xfId="1" applyFont="1" applyFill="1" applyBorder="1" applyAlignment="1">
      <alignment horizontal="center"/>
    </xf>
    <xf numFmtId="0" fontId="1" fillId="16" borderId="1" xfId="1" applyFont="1" applyFill="1" applyBorder="1" applyAlignment="1">
      <alignment horizontal="center"/>
    </xf>
    <xf numFmtId="0" fontId="1" fillId="17" borderId="2" xfId="1" applyFont="1" applyFill="1" applyBorder="1" applyAlignment="1">
      <alignment horizontal="center"/>
    </xf>
    <xf numFmtId="0" fontId="0" fillId="17" borderId="0" xfId="0" applyFill="1" applyAlignment="1">
      <alignment horizontal="center"/>
    </xf>
    <xf numFmtId="164" fontId="1" fillId="18" borderId="2" xfId="1" applyNumberFormat="1" applyFont="1" applyFill="1" applyBorder="1" applyAlignment="1">
      <alignment horizontal="right"/>
    </xf>
    <xf numFmtId="0" fontId="1" fillId="15" borderId="2" xfId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9" fontId="0" fillId="9" borderId="0" xfId="0" applyNumberFormat="1" applyFill="1"/>
    <xf numFmtId="9" fontId="1" fillId="17" borderId="2" xfId="1" applyNumberFormat="1" applyFont="1" applyFill="1" applyBorder="1" applyAlignment="1">
      <alignment horizontal="center"/>
    </xf>
    <xf numFmtId="9" fontId="1" fillId="15" borderId="2" xfId="1" applyNumberFormat="1" applyFont="1" applyFill="1" applyBorder="1" applyAlignment="1">
      <alignment horizontal="center"/>
    </xf>
    <xf numFmtId="9" fontId="0" fillId="0" borderId="0" xfId="0" applyNumberFormat="1"/>
    <xf numFmtId="165" fontId="0" fillId="0" borderId="0" xfId="0" applyNumberFormat="1"/>
    <xf numFmtId="0" fontId="3" fillId="11" borderId="2" xfId="1" applyFont="1" applyFill="1" applyBorder="1" applyAlignment="1"/>
    <xf numFmtId="0" fontId="3" fillId="13" borderId="2" xfId="1" applyFont="1" applyFill="1" applyBorder="1" applyAlignment="1"/>
    <xf numFmtId="0" fontId="1" fillId="11" borderId="2" xfId="1" applyFont="1" applyFill="1" applyBorder="1" applyAlignment="1"/>
    <xf numFmtId="0" fontId="1" fillId="3" borderId="3" xfId="1" applyFont="1" applyFill="1" applyBorder="1" applyAlignment="1"/>
    <xf numFmtId="0" fontId="1" fillId="5" borderId="3" xfId="1" applyFont="1" applyFill="1" applyBorder="1" applyAlignment="1"/>
    <xf numFmtId="0" fontId="1" fillId="7" borderId="3" xfId="1" applyFont="1" applyFill="1" applyBorder="1" applyAlignment="1"/>
    <xf numFmtId="0" fontId="1" fillId="9" borderId="3" xfId="1" applyFont="1" applyFill="1" applyBorder="1" applyAlignment="1"/>
    <xf numFmtId="0" fontId="1" fillId="13" borderId="3" xfId="1" applyFont="1" applyFill="1" applyBorder="1" applyAlignment="1"/>
    <xf numFmtId="164" fontId="1" fillId="18" borderId="3" xfId="1" applyNumberFormat="1" applyFont="1" applyFill="1" applyBorder="1" applyAlignment="1">
      <alignment horizontal="right"/>
    </xf>
    <xf numFmtId="0" fontId="1" fillId="15" borderId="3" xfId="1" applyFont="1" applyFill="1" applyBorder="1" applyAlignment="1">
      <alignment horizontal="center"/>
    </xf>
    <xf numFmtId="0" fontId="1" fillId="17" borderId="3" xfId="1" applyFont="1" applyFill="1" applyBorder="1" applyAlignment="1">
      <alignment horizontal="center"/>
    </xf>
    <xf numFmtId="9" fontId="0" fillId="9" borderId="0" xfId="0" applyNumberFormat="1" applyFill="1" applyBorder="1"/>
    <xf numFmtId="43" fontId="0" fillId="0" borderId="0" xfId="2" applyFont="1"/>
    <xf numFmtId="44" fontId="0" fillId="0" borderId="0" xfId="3" applyFont="1"/>
    <xf numFmtId="44" fontId="0" fillId="0" borderId="0" xfId="0" applyNumberFormat="1"/>
    <xf numFmtId="0" fontId="3" fillId="11" borderId="3" xfId="1" applyFont="1" applyFill="1" applyBorder="1" applyAlignment="1"/>
    <xf numFmtId="9" fontId="0" fillId="0" borderId="0" xfId="4" applyFont="1"/>
    <xf numFmtId="166" fontId="0" fillId="0" borderId="0" xfId="4" applyNumberFormat="1" applyFont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0" fillId="0" borderId="0" xfId="0" applyAlignment="1">
      <alignment horizontal="left" wrapText="1" indent="3"/>
    </xf>
    <xf numFmtId="0" fontId="0" fillId="0" borderId="0" xfId="0" applyAlignment="1">
      <alignment horizontal="left" wrapText="1" indent="4"/>
    </xf>
    <xf numFmtId="0" fontId="0" fillId="0" borderId="0" xfId="0" pivotButton="1" applyAlignment="1">
      <alignment vertical="top" wrapText="1"/>
    </xf>
    <xf numFmtId="0" fontId="0" fillId="0" borderId="0" xfId="0" applyAlignment="1">
      <alignment horizontal="center" vertical="top" wrapText="1"/>
    </xf>
    <xf numFmtId="167" fontId="0" fillId="0" borderId="0" xfId="0" applyNumberForma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left" wrapText="1" indent="1"/>
    </xf>
    <xf numFmtId="0" fontId="5" fillId="0" borderId="0" xfId="0" applyFont="1" applyAlignment="1">
      <alignment horizontal="left" wrapText="1"/>
    </xf>
    <xf numFmtId="167" fontId="0" fillId="0" borderId="0" xfId="0" applyNumberFormat="1" applyAlignment="1">
      <alignment horizontal="center"/>
    </xf>
  </cellXfs>
  <cellStyles count="5">
    <cellStyle name="Moeda" xfId="3" builtinId="4"/>
    <cellStyle name="Normal" xfId="0" builtinId="0"/>
    <cellStyle name="Normal_Plan1" xfId="1"/>
    <cellStyle name="Porcentagem" xfId="4" builtinId="5"/>
    <cellStyle name="Vírgula" xfId="2" builtinId="3"/>
  </cellStyles>
  <dxfs count="846"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numFmt numFmtId="13" formatCode="0%"/>
    </dxf>
    <dxf>
      <alignment vertical="bottom" readingOrder="0"/>
    </dxf>
    <dxf>
      <alignment horizontal="center" readingOrder="0"/>
    </dxf>
    <dxf>
      <alignment horizontal="center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numFmt numFmtId="13" formatCode="0%"/>
    </dxf>
    <dxf>
      <alignment vertical="bottom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numFmt numFmtId="13" formatCode="0%"/>
    </dxf>
    <dxf>
      <alignment vertical="bottom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numFmt numFmtId="13" formatCode="0%"/>
    </dxf>
    <dxf>
      <alignment vertical="bottom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numFmt numFmtId="13" formatCode="0%"/>
    </dxf>
    <dxf>
      <alignment vertical="bottom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numFmt numFmtId="13" formatCode="0%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bottom" readingOrder="0"/>
    </dxf>
    <dxf>
      <numFmt numFmtId="13" formatCode="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/>
      </font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numFmt numFmtId="167" formatCode="0%;0%;&quot;&quot;"/>
    </dxf>
    <dxf>
      <numFmt numFmtId="167" formatCode="0%;0%;&quot;&quot;"/>
    </dxf>
    <dxf>
      <numFmt numFmtId="35" formatCode="_ * #,##0.00_ ;_ * \-#,##0.00_ ;_ * &quot;-&quot;??_ ;_ @_ "/>
    </dxf>
    <dxf>
      <fill>
        <patternFill patternType="solid">
          <fgColor indexed="64"/>
          <bgColor theme="2" tint="-9.9978637043366805E-2"/>
        </patternFill>
      </fill>
    </dxf>
    <dxf>
      <numFmt numFmtId="13" formatCode="0%"/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2" tint="-0.49998474074526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R$ &quot;#,##0.00;&quot;R$ -&quot;#,##0.00"/>
      <fill>
        <patternFill patternType="solid">
          <fgColor indexed="64"/>
          <bgColor theme="2" tint="-0.24997711111789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3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167" formatCode="0%;0%;&quot;&quot;"/>
    </dxf>
    <dxf>
      <alignment horizontal="center" readingOrder="0"/>
    </dxf>
    <dxf>
      <alignment vertical="top" readingOrder="0"/>
    </dxf>
    <dxf>
      <alignment vertical="top" readingOrder="0"/>
    </dxf>
    <dxf>
      <font>
        <sz val="12"/>
      </font>
    </dxf>
    <dxf>
      <font>
        <b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uro" refreshedDate="42230.471770138887" createdVersion="4" refreshedVersion="4" minRefreshableVersion="3" recordCount="622">
  <cacheSource type="worksheet">
    <worksheetSource name="Tabela1"/>
  </cacheSource>
  <cacheFields count="13">
    <cacheField name="NM" numFmtId="0">
      <sharedItems containsBlank="1"/>
    </cacheField>
    <cacheField name="Sigla" numFmtId="0">
      <sharedItems count="18">
        <s v="Secretaria de Planejamento e Urbanismo"/>
        <s v="Secretaria de Educação e Desporto"/>
        <s v="Secretaria Municipal da Fazenda"/>
        <s v="Secretaria de Cultura e Turismo"/>
        <s v="Secretaria de Saúde"/>
        <s v="Secretaria Municipal de Administração"/>
        <s v="Câmara Municipal de Vereadores"/>
        <s v="Secretaria Municipal da Saúde"/>
        <s v="Secretaria de Serviços Urbanos"/>
        <s v="Secretaria de Desenvolvimento Social e Habitação"/>
        <s v="Secretaria da Fazenda"/>
        <s v="Gabinete do Prefeito"/>
        <s v="Secretaria de Desenvolvimento Rural e Meio Ambiente"/>
        <s v="Secretaria Municipal de Educação e Desporto"/>
        <s v="Secretaria de Desenvolvimento Econômico"/>
        <s v="Gabinete do Vice Prefeito"/>
        <s v="SPU" u="1"/>
        <s v="SECULT" u="1"/>
      </sharedItems>
    </cacheField>
    <cacheField name="Programa" numFmtId="0">
      <sharedItems count="26">
        <s v="JAGUARÃO PAVIMENTANDO O FUTURO"/>
        <s v="EDUCAÇÃO HUMANIZADORA"/>
        <s v="RESERVA DE CONTIGÊNCIA"/>
        <s v="JAGUARÃO CIDADE PATRIMÔNIO"/>
        <s v="SAÚDE EM FAMÍLIA"/>
        <s v="REMUNERAÇÃO DE INATIVOS, PENSIONISTAS E AUXÍLIO DOENÇA E GESTÃO ADMINISTRATIVA DO RPPS"/>
        <s v="GESTÃO E MANUTENÇÃO ADMINISTRATIVA DA CÂMARA DE VEREADORES"/>
        <s v="QUALIFICANDO A GESTÃO PÚBLICA"/>
        <s v="CIDADANIA EM MOVIMENTO"/>
        <s v="ENCARGOS ESPECIAIS"/>
        <s v="JAGUARÃO MAIS VERDE MAIS VIDA"/>
        <s v="JAGUARÃO RURAL SUSTENTÁVEL"/>
        <s v="GESTÃO E MANUTENÇÃO ADMINISTRATIVA DO GABINETE DO PREFEITO"/>
        <s v="JAGUARÃO MAIS TRABALHO MAIS RENDA"/>
        <s v="GESTÃO E MANUTENÇÃO ADMINISTRATIVA DA SECRETARIA DE SAÚDE"/>
        <s v="GESTÃO E MANUTENÇÃO ADMINISTRATIVA DA SECRETARIA DE ADMINISTRAÇÃO"/>
        <s v="GESTÃO E MANUTENÇÃO ADMINISTRATIVA DA SECRETARIA DE EDUCAÇÃO E DESPORTO"/>
        <s v="GESTÃO E MANUTENÇÃO ADMINISTRATIVA DA SECRETARIA DE SERVIÇOS URBANOS"/>
        <s v="JAGUARÃO MEU LAR"/>
        <s v="GESTÃO E MANUTENÇÃO ADMINISTRATIVA DA SECRETARIA DE DESENVOLVIMENTO ECONÔMICO"/>
        <s v="GESTÃO E MANUTENÇÃO ADMINISTRATIVA DO GABINETE DO VICE-PREFEITO"/>
        <s v="GESTÃO E MANUTENÇÃO ADMINISTRATIVA DA SECRETARIA DE FAZENDA"/>
        <s v="GESTÃO E MANUTENÇÃO ADMINISTRATIVA DA SECRETARIA DE CULTURA E TURISMO"/>
        <s v="GESTÃO E MANUTENÇÃO ADMINISTRATIVA DA SECRETARIA DE DESENVOLVIMENTO SOCIAL E HABITAÇÃO"/>
        <s v="GESTÃO E MANUTENÇÃO ADMINISTRATIVA DA SECRETARIA DE DESENVOLVIMENTO RURAL E MEIO AMBIENTE"/>
        <s v="GESTÃO E MANUTENÇÃO ADMINISTRATIVA DA SECRETARIA DE PLANEJAMENTO E URBANISMO"/>
      </sharedItems>
    </cacheField>
    <cacheField name="Objetivo" numFmtId="0">
      <sharedItems count="76">
        <s v="Pavimentar vias públicas"/>
        <s v="Remunerar Pessoal Ativo"/>
        <s v="RESERVA DE CONTIGÊNCIA"/>
        <s v="Promover o restauro dos imóveis públicos e espaços com destinação de uso de interesse social"/>
        <s v="REMUNERAÇÃO DE INATIVOS, PENSIONISTAS E AUXÍLIO DOENÇA E GESTÃO ADMINISTRATIVA DO RPPS"/>
        <s v="GESTÃO E MANUTENÇÃO ADMINISTRATIVA DA CÂMARA DE VEREADORES"/>
        <s v="Oferecer a população jaguarense acesso a especialidades médicas consideradas de média e alta complexidade"/>
        <s v="ENCARGOS ESPECIAIS"/>
        <s v="Qualificar e promover o manejo adequado dos residuos sólidos e a limpeza pública"/>
        <s v="Atender a necessidade de transporte escolar para os alunos do município de Jaguarão"/>
        <s v="GESTÃO E MANUTENÇÃO ADMINISTRATIVA DO GABINETE DO PREFEITO"/>
        <s v="Garantir a alimentação escolar nas escolas da rede pública municipal"/>
        <s v="Viabilizar atendimento integral a urgências e emergências"/>
        <s v="Implantar o paisagismo ambiental e projetar o verde integrado a cidade patrimônio."/>
        <s v="Universalizar o acesso à educação infantil"/>
        <s v="Ampliar, qualificar e manter os espaços físicos das escolas de Ensino Fundamental urbanas e da Escola Lauro Ribeiro e das Creches Municipais"/>
        <s v="Atender a usuários de medicamentos conforme critérios estabelecidos pelos protocolos clínicos e diretrizes farmacêuticas do Ministério da Saúde"/>
        <s v="Qualificar a tributação municipal visando fazer justiça tributária"/>
        <s v="Recuperar e conservar vias públicas pavimentadas e não pavimentadas"/>
        <s v="GESTÃO E MANUTENÇÃO ADMINISTRATIVA DA SECRETARIA DE SAÚDE"/>
        <s v="Assegurar o acesso da população aos serviços de atenção básica á saúde."/>
        <s v="Ampliar o acesso das famílias e indivíduos em situação de riscos sociais e violação de direitos aos serviços de acompanhamento e atendimento especializados"/>
        <s v="Apoio logístico e conservação do patrimônio"/>
        <s v="Promover a inclusão de alunos portadores de deficiência na rede escolar municipal"/>
        <s v="Realizar,qualificar e promover eventos cultutais, turisticos e tradicionais do município"/>
        <s v="Qualificação do atendimento no serviço público municipal"/>
        <s v="Fomentar a produção agropecuária valorizando as cadeias produtivas e a agricultura sustentável"/>
        <s v="Proporcionar condições de escoamento da produção agrícola nas estradas rurais"/>
        <s v="GESTÃO E MANUTENÇÃO ADMINISTRATIVA DA SECRETARIA DE ADMINISTRAÇÃO"/>
        <s v="Minimizar os problemas de alagamento da área urbana do município"/>
        <s v="Diversificar cursos e ampliar o acesso à graduação e pós-graduação"/>
        <s v="Promover ações esportivas com fins educacionais e de formação de atletas"/>
        <s v="Ampliar e qualificar a transparência e a comunicação do governo com a sociedade"/>
        <s v="Fortalecer a gestão da cultura através da adesão ao Sistema Nacional de Cultura"/>
        <s v="GESTÃO E MANUTENÇÃO ADMINISTRATIVA DA SECRETARIA DE EDUCAÇÃO E DESPORTO"/>
        <s v="Proporcionar atendimento a doentes mentais e pessoas dependentes de alcool e drogas"/>
        <s v="GESTÃO E MANUTENÇÃO ADMINISTRATIVA DA SECRETARIA DE SERVIÇOS URBANOS"/>
        <s v="Qualificar a estrutura e o atendimento dos espaços destinados aos animais errantes"/>
        <s v="Garantir os direitos instituidos as pessoas em situação de vulnerabilidade social dando o acesso aos benefícios e transferindo renda"/>
        <s v="Diminuir o déficit habitacional na zona urbana e rural, e ampliar investimentos no auxilio moradia"/>
        <s v="GESTÃO E MANUTENÇÃO ADMINISTRATIVA DA SECRETARIA DE DESENVOLVIMENTO ECONÔMICO"/>
        <s v="Inibir Ações que causem danos ambientais"/>
        <s v="Garantir o abastecimento de água para todas as famílias na zona rural"/>
        <s v="Implemementar ações de defesa civil"/>
        <s v="Atender o pescador artesanal, valorizando esta atividade tradicional de Jaguarão e incentivar a aquicultura"/>
        <s v="Revitalizar a Educação do Campo ampliando a qualidade e o número de vagas ofertados"/>
        <s v="GESTÃO E MANUTENÇÃO ADMINISTRATIVA DO GABINETE DO VICE-PREFEITO"/>
        <s v="Desenvolvimento Vigilância em Saúde"/>
        <s v="Garantir iluminação pública de qualidade"/>
        <s v="GESTÃO E MANUTENÇÃO ADMINISTRATIVA DA SECRETARIA DE FAZENDA"/>
        <s v="Qualificar o controle e a manutenção da frota de veículos da Prefeitura Municipal"/>
        <s v="Realizar a Regularização Fundiária no Município"/>
        <s v="GESTÃO E MANUTENÇÃO ADMINISTRATIVA DA SECRETARIA DE CULTURA E TURISMO"/>
        <s v="Implementar e manter programa de participação popular e organização comunitária"/>
        <s v="GESTÃO E MANUTENÇÃO ADMINISTRATIVA DA SECRETARIA DE DESENVOLVIMENTO SOCIAL E HABITAÇÃO"/>
        <s v="GESTÃO E MANUTENÇÃO ADMINISTRATIVA DA SECRETARIA DE DESENVOLVIMENTO RURAL E MEIO AMBIENTE"/>
        <s v="Proporcionar espaços e alternativas de lazer, cultura e prática de esporte, a toda população, a fim de promover a cidadania e diminuir as situações de risco"/>
        <s v="Ampliação e manutenção do cemitério municipal"/>
        <s v="Qualificar a mobilidade urbana e a segurança no trânsito"/>
        <s v="Criar mecanismos de fomento e apoio à Economia Popular e Solidária"/>
        <s v="Erradicar o analfabetismo entre jovens e adultos"/>
        <s v="GESTÃO E MANUTENÇÃO ADMINISTRATIVA DA SECRETARIA DE PLANEJAMENTO E URBANISMO"/>
        <s v="Zelar pelo cumprimento dos direitos da criança e do adolescente"/>
        <s v="Planejar o meio urbano e rural com vistas ao desenvolvimento"/>
        <s v="Incentivar o acesso e o hábito de leitura"/>
        <s v="Licenciar as atividades de impacto ambiental"/>
        <s v="Ofertar um ensino de qualidade com a construção social do conhecimento"/>
        <s v="Geração e promoção do emprego e renda"/>
        <s v="Revitalizar  e promover o Patrimônio Cultural, material e imaterial, a fim de fomentar a economia local, geração de emprego e renda além de trabalhar a auto-estima da população e o sentimento de pertença"/>
        <s v="Promover o turismo cultural"/>
        <s v="Ampliar e qualificar a mão de obra local capacitando para o ingresso imediato no mercado de trabalho"/>
        <s v="Implantação do Centro Integrado de Educação Ambiental e Sustentabilidade (CIEAS)"/>
        <s v="Fomentar e desenvolver o turismo rural"/>
        <s v="Fortalecer a economia local a partir de suas potencialidades valorizando o pequeno e médio empresário de forma a desenvolver a cidade e a zona rural de uma forma sustentável primando pelo bem estar das pessoas"/>
        <s v="Desenvolver sistema de informação e diagnóstico que confira suporte a formulação de políticas de governo para a saúde pública"/>
        <s v="Valorização do Funcionalismo Municipal"/>
      </sharedItems>
    </cacheField>
    <cacheField name="Ação" numFmtId="0">
      <sharedItems containsBlank="1"/>
    </cacheField>
    <cacheField name="Meta" numFmtId="0">
      <sharedItems containsBlank="1" count="222">
        <s v="Pavimentar 31 Km de vias públicas"/>
        <s v=""/>
        <s v="Restaurar o Cine Regente"/>
        <s v="Restaurar Igreja Matriz do Divino Espirito Santo"/>
        <s v="Restaurar o prédio da Prefeitura Municipal de Jaguarão"/>
        <s v="Restaurar o Clube Jaguarense"/>
        <s v="Restaurar o prédio do antigo fórum, atual Casa de Cultura de Jaguarão"/>
        <s v="Restaurar Praça Alcides Marques e Largo das Bandeiras"/>
        <s v="Fornecer 1552 Auxílios de média e alta complexidade"/>
        <s v="Restaurar o Clube 24 de Agosto"/>
        <s v="Disponibilizar 7 linhas para transporte escolar rural"/>
        <s v="Realização de  8000 deslocamentos para o transporte de pacientes"/>
        <s v="Ofertar transporte para 1.500 alunos do município da área rural e arredores"/>
        <s v="Distribuir alimentos para 10.000 alunos garantindo a qualidade desses alimentos"/>
        <s v="Realizar paisagismo em 50% das ruas a serem pavimentadas"/>
        <s v="Atender 240 crianças na educação infantil através de parceiros"/>
        <s v="Atender 10.000 estudantes com espaços físicos escolares qualificados"/>
        <s v="Realizar 73.000 dispensações de medicamentos da farmácia básica"/>
        <m/>
        <s v="Manter 15 veículos e máquinas utilizados na recuperação de vias públicas"/>
        <s v="Ampliar e Manter em 7 equipes de Estratégia de Saúde da Família"/>
        <s v="Adquirir 4 ônibus para transporte escolar"/>
        <s v="Manter e Conservar 26 veículos para transporte de pacientes"/>
        <s v="Atender 200 familias vitimas de violência"/>
        <s v="Realizar coleta mensal nas 15 comunidades rurais"/>
        <s v="Atender 400 alunos com necessidades especiais"/>
        <s v="Cadastrar e Acompanhar 10.525 famílias cadastradas no ESF"/>
        <s v="Adquirir 3 microônibus para transporte escolar"/>
        <s v="Garantir serviços médicos e hospitalares básicos e de algumas especialidades para 28000 hab."/>
        <s v="Incentivar a implantação da agroindustria de polpa de frutas"/>
        <s v="Patrolamento de 3.360 km de estradas"/>
        <s v="C_x0009_onstruir 01 galpão para transbordo para destinação final dos resíduos não recicláveis"/>
        <s v="Qualificar o espaço físico de 3 prédios públicos municipais para atendimento aos cidadãos e ao servidores"/>
        <s v="Canalizar 4000 metros de bueiros"/>
        <s v="Realizar 800 atendimentos à propriedades rurais através da Patrulha Agrícola"/>
        <s v="Garantir o acesso a fomação de 200 alunos inicial e continuada"/>
        <s v="Atender 10.000 crianças, jovens e adultos fomentando eventos esportivos"/>
        <s v="Estabelecer o funcionamento de 1.000 pontos de comunicação"/>
        <s v="Ensaibramento e recuperação de 500km de estradas"/>
        <s v="Contratar 68 cuidadores"/>
        <s v="Realizar 800 atendimentos à famílias através do Programa Troca-Troca"/>
        <s v="Realização de 6.000 exames e consultas da Atenção Básica"/>
        <s v="Implementar o Sistema Municipal de Cultura"/>
        <s v="Construir 01 galpão de floculagem de PET"/>
        <s v="Georrefernciar 100% da área urbana do município"/>
        <s v="Atender 1250 crianças a partir dos 4 anos (pré-escola) em ambientes qualificados"/>
        <s v="Garantir o atendimento a 400 pacientes no CAPS1"/>
        <s v="Realizar o atendimento à 500 famílias em situação de vulnerabilidade social através do CRAS"/>
        <s v="Realizar a publicação de 100% dos atos legais"/>
        <s v="Realizar 200 auxilios moradias"/>
        <s v="Manter e ampliar as subvenções sociais para as entidades privadas assistênciais para atendimento de 1000 familias em situação de vulnerabilidade social"/>
        <s v="Qualificar o atendimento de 2000 famílias beneficiárias do Programa Bolsa Familia"/>
        <s v="Recuperar a área degradada do antigo lixão municipal"/>
        <s v="Disponibilizar 1200 uniformes para os alunos da rede municipal de ensino (urbana e rural) de 1º ao 5º ano"/>
        <s v="Construção de 50 Cacimbas"/>
        <s v="Manter e qualificar o CREAS"/>
        <s v="Implantar equipe de defesa civíl com 10 pessoas"/>
        <s v="Propiciar espaço de utilização do Teatro Esperança para 200 atividades artísticas locais"/>
        <s v="Distribuir 900 cestas básicas aos pescadores no período de defeso"/>
        <s v="Adquirir 4 máquinas e/ou caminhões visando a ampliação e manutenção das ações de recuperação de vias públicas"/>
        <s v="Construir 2 refeitórios "/>
        <s v="Realizar 47.260 imunizações"/>
        <s v="Substituir 800 luminarias completas"/>
        <s v="Aumentar em 15% a arrecadação municipal"/>
        <s v="Realizar 43.800 dispensações de medicamentos para saúde mental"/>
        <s v="Licenciar e manter 6  pontos de retirada de saibro no leito das estradas rurais"/>
        <s v="Manter 2 áreas de extração de saibro devidamente licenciadas"/>
        <s v="Realizar 29.200 dispensações de medicamentos para diabetes"/>
        <s v="Realizar 6000 Exames e consultas especializadas"/>
        <s v="Construir um posto de abastecimento municipal"/>
        <s v="Regularizar área para construção de novas unidade habitacionais"/>
        <s v="Manter casa do estudante de Pelotas dando condição de moradia a 16 estudantes"/>
        <s v="Saúde Trabalhador - Realizar 400 atendimentos da Prevenção do Aedes Aegypti - colocação de 12.000 armadilhas para realizar dedetização de insetos abrangendo 10532 famílias"/>
        <s v="Capacitar 200 servidores em diferentes áreas da Administração"/>
        <s v="Criar 4 pontos de cultura"/>
        <s v="Estruturar o setor de Comunicação"/>
        <s v="Construir 200 nichos"/>
        <s v="Manter e recuperar 5000 pontos de luz"/>
        <s v="Reformar uma quadra em espaço público"/>
        <s v="Instalar e recuperar 1000 placas de sinalização de trânsito"/>
        <s v="Fomentar 20 iniciativas de economia popular e solidária"/>
        <s v="Realizar chipagem e identificação de 5000 animais"/>
        <s v="Realizar a castração de 500 animais"/>
        <s v="Reformar 5 Escolas de Educação infantil"/>
        <s v="Qualificar o depósito central da merenda escolar"/>
        <s v="Estruturação de 02 poços artesianos e perfuração de 02"/>
        <s v="Alfabetizar 2000 pessoas"/>
        <s v="Manter atendimento à 100 crianças do PETI - Programa de Erradicação do Trabalho infantil"/>
        <s v="Manter e qualificar o projeto conviver que atende 200 idosos"/>
        <s v="Manter e qualificar o Conselho Tutelar"/>
        <s v="Realizar regularização fundiária em áreas de interesse social para 300 famílias"/>
        <s v="Elaborar 4 projetos para construção de 250 unidades habitacionais"/>
        <s v="Construir e manter um centro de atendimento às mulheres vítimas de violência em região de fronteira"/>
        <s v="Atender 500 famílias em situação de vulnerabilidade social através do acompanhamento familiar e do atendimento pela proteção básica"/>
        <s v="Assegurar o funcionamento da rede de proteção social básica e expandi-la em todas as áreas do município atendendo 300 famílias"/>
        <s v="Construir de 250 novas unidades habitacionais no meio rural e urbano"/>
        <s v="Promover 30 eventos de formação e capacitação para familias em situação de vulnerabilidade social"/>
        <s v="Implantar plano de manutenção preventiva em 30 veículos"/>
        <s v="Apoiar realização de 16 feiras/exposições"/>
        <s v="Criar sala dos conselhos"/>
        <s v="Elaborar e veicular 80 peças publicitárias institucionais gráficas e de áudio"/>
        <s v="Contratar 10 projetos técnicos de infraestrutura urbana"/>
        <s v="Construção de 7 academias da saúde"/>
        <s v="Construção de 1 UBS"/>
        <s v="Regularizar a escritura do imóvel das 6 Escolas Muncipais Urbanas"/>
        <s v="Realizar 200 atendimentos pelo programa Troca-troca Pesca"/>
        <s v="Qualificar e estruturar 8 espaços culturais que atendam todos os bairros do município"/>
        <s v="Imunizar 5000 terneiras contra a Brucelose"/>
        <s v="Atender aos 150 Beneficiários do programa BPC escola do município"/>
        <s v="Criar o Conselho Municipal da Mulher"/>
        <s v="Fortalecer o atendimento a 50 pessoas através do grupo de convivência para portador de deficiência"/>
        <s v="Adquirir 1.000 obras para compor o acervo bibliográfico municipal"/>
        <s v="Qualificar 500 profissionais atuantes na educação"/>
        <s v="Elaborar e veicular 40 peças publicitárias audiovisuais institucionais"/>
        <s v="Inventariar 100% dos bens móveis do município"/>
        <s v="Fiscalizar 480 empreendimentos"/>
        <s v="Criar e fortalecer um Programa de combate das drogas com objetivo de atender 200 pessoas "/>
        <s v="Capacitar 10 conselheiros"/>
        <s v="Apoiar a a criação de 2 cooperativas e ou associações"/>
        <s v="Criar programa de incentivo à emissão de documentos fiscais"/>
        <s v="Adquirir 14 cadeiras de rodas para as UBSs"/>
        <s v="Criar Arquivo Central do município"/>
        <s v="Realizar 20 cursos para a qualificação e regularização dos pequenos empreendedores"/>
        <s v="Manter e ampliar o plantão social com objetivo de atender 2000 famílias através dos benefícios eventuais"/>
        <s v="Construir um &quot;data center&quot;"/>
        <s v="Criar Protocolo Central do município"/>
        <s v="Capacitar 50 manipuladores da alimentação escolar"/>
        <s v="Confecção de 25 prateleiras para armazenamento do material bibliográfico"/>
        <s v="Qualificar genéticamente o rebanho bovino através da realização de 1000 inseminações artificiais"/>
        <s v="Promover campanha de conscientização em datas festivas com objetivo de prevenção da violência em nossa fronteira"/>
        <s v="Implantar o Plano Integrado de Manejo dos Resíduos Sólidos"/>
        <s v="Capacitar 24 profissionais para suprir a demanda do AEE"/>
        <s v="Implantar Centro de Atendimento ao Turista"/>
        <s v="Realizar 40 cursos de qualificação social e profissional para trabalhadores que se encontram desempregados e em situação de vulnerabilidade social"/>
        <s v="Realizar a qualificação de 500 pessoas"/>
        <s v="Reestruturação de 3 pontes"/>
        <s v="Contrução de 4 pontilhoes"/>
        <s v="Construir sala de processamento do pescado"/>
        <s v="Criar plano de atenção ao turismo de compras"/>
        <s v="Implantar e manter o CIEAS"/>
        <s v="Criar o Plano Municipal de Prevenção e Monitoramento"/>
        <s v="Realizar 40 audiência públicas, seminários e conferências"/>
        <s v="Restaurar o Teatro Esperança"/>
        <s v="Capacitar 10 guias turísticos"/>
        <s v="Concluir pórtico na entrada da cidade"/>
        <s v="Construir o Centro de Eventos"/>
        <s v="Revitalizar Orla do Rio Jaguarão"/>
        <s v="Desenvolver 3 novos potenciais turísticos do município"/>
        <s v="Elaborar inventário turístico"/>
        <s v="Realizar inventário do Patrimônio Histórico Rural"/>
        <s v="Restaurar o Mercado Público Municipal"/>
        <s v="Implantar 1 incubadora empresarial"/>
        <s v="Realizar 20 feiras de produtores locais"/>
        <s v="Rearborizar 100% do centro histórico da cidade"/>
        <s v="Reforma e limpeza de 800 açudes"/>
        <s v="Construção de 40 barragens subterraneas"/>
        <s v="Construção de 120 cisternas"/>
        <s v="Escavar tanques para produção de peixe beneficiando 10 produtores"/>
        <s v="Fornecer alevinos a 100 pequenos produtores rurais"/>
        <s v="Licenciar e manter 01 areal municipal"/>
        <s v="Atender 10 propriedades rurais com sistemas de irrigação"/>
        <s v="Implantar e manter um abrigo para moradores de rua"/>
        <s v="Manter e qualificar as atividades do projeto CASE para atendimento de 500 adolescentes e crianças"/>
        <s v="Realizar o atendimento de 250 familias no CRAS corredor das tropas"/>
        <s v="Realizar 3 casamentos coletivos"/>
        <s v="Realizar inventário e mapeamento de equimentos de TI"/>
        <s v="Canalizar 7 km de redes de macrodrenagem"/>
        <s v="Recuperar 2000 metros de calçadas"/>
        <s v="Realizar a migração do sitio e e-mails institucionais para servidor próprio"/>
        <s v="Disponibilizar 10 serviços on-line"/>
        <s v="Instalar 40 abrigos para ônibus"/>
        <s v="Instalar 30 câmeras de monitoramento"/>
        <s v="Realizar a migração de 10 sistemas proprietários para software livre"/>
        <s v="_x0009_Construir do pátio de compostagem"/>
        <s v="C_x0009_onstruir 01 galpão para triagem dos resíduos sólidos urbanos"/>
        <s v="Colocar 20 luminárias"/>
        <s v="Construir 01 galpão de reciclagem dos resíduos sólidos urbanos"/>
        <s v="Construir 400 catacumbas"/>
        <s v="Construir a infraestrutura de apoio à área de manejo de resíduos sólidos"/>
        <s v="Instalar iluminação nos trevos de acesso ao Município"/>
        <s v="Limpar 30 km de valetas"/>
        <s v="Adquirir 01 UTI Móvel"/>
        <s v="Adquirir 8 veículos e 4 ambulâncias"/>
        <s v="Implantar o CADSUS"/>
        <s v="Informatização e Interligação de 9 setores da SMS, UBSs, CAPS, SAMU, OS"/>
        <s v="Ampliação e reforma de 2 UBSs"/>
        <s v="Capacitar 7 equipes de ESF´s"/>
        <s v="Capacitações dos 20 servidores vinculados a secretaria"/>
        <s v="Adquirir de um prédio para qualificação do atendimento ao cidadão"/>
        <s v="Criar ou adaptar 4 planos de carreira contemplando 100% dos servidores municipais"/>
        <s v="Elevar menor vencimento para o salário mínimo nacional"/>
        <s v="Instalar 10 câmeras de monitoramento na central de veículos"/>
        <s v="Realizar 4 concursos públicos"/>
        <s v="Realizar 200 atividades com escolas públicas e privadas do município"/>
        <s v="_x0009_Realizar calendário para visitação pública de 2000 pessoas ao Teatro Esperança"/>
        <s v="_x0009_Realizar 38 eventos de reconhecimento nacional e estadual após a conclusão do restauro"/>
        <s v="Criar legislação específica"/>
        <s v="Contruir e estruturar  um  novo CRAS no Corredor das Tropas"/>
        <s v="Realizar 4 avaliações do Plano Plurianual"/>
        <s v="Colocar 4000 metros de meio fio"/>
        <s v="Construir 80 bocas-de-lobo"/>
        <s v="Recuperar 480km de vias não pavimentadas"/>
        <s v="Recuperar 800 metros de bueiros danificados"/>
        <s v="Reperfilar 16 km de ruas pavimentadas"/>
        <s v="Sinalizar 60 faixas de segurança"/>
        <s v="Atender  760 crianças até 3 anos (creche)"/>
        <s v="Formar 25 turmas"/>
        <s v="Criar centro de práticas esportivas"/>
        <s v="Construir duas quadras coberta em espaços escolares"/>
        <s v="Ofertar a Educação Infantil do campo através da implantação de 5 salas de aula"/>
        <s v="Ofertar os anos finais do Ensino Fundamental construindo 15 salas de aula"/>
        <s v="Construir um muro na Escola de Ensino Fundamental Cení Soares Dias"/>
        <s v="Construir 1 Escola de Educação Infantil"/>
        <s v="Atender 400 crianças, jovens e adultos através de convênios para desenvolvimento de projetos"/>
        <s v="Realizar a formação de 24 profissionais da educação do campo"/>
        <s v="Implantar 04 salas de atendimento educacional especializado"/>
        <s v="Reformar duas quadras em espaços escolares"/>
        <s v="Promover 10 eventos voltados ao livro e a leitura"/>
        <s v="Qualificar a área de lazer de 3 escolas do campo"/>
        <s v="Qualificar o depósito da merenda em 6 escolas"/>
        <s v="Reativar uma Escola Municipal na área rural"/>
        <s v="Reconstruir o muro do entorno da UAB"/>
      </sharedItems>
    </cacheField>
    <cacheField name="Iniciativa" numFmtId="0">
      <sharedItems count="482">
        <s v="Pavimentação de Vias Públicas"/>
        <s v="Remuneração de servidores"/>
        <s v="RESERVA DE CONTIGÊNCIA"/>
        <s v="Contratar projeto executivo e restauro do Cine Regente"/>
        <s v="Restaurar prédio da Igreja Matriz do Divino Espírito Santo"/>
        <s v="Contratar projeto executivo e restauro do prédio da prefeitura de Jaguarão"/>
        <s v="Contratar projeto executivo e restauro do Clube Jaguarense"/>
        <s v="Contratar projeto executivo e restauro do Antigo Forum-Atual Casa de Cultura de Jaguarão"/>
        <s v="REMUNERAÇÃO DE INATIVOS, PENSIONISTAS E AUXÍLIO DOENÇA E GESTÃO ADMINISTRATIVA DO RPPS"/>
        <s v="GESTÃO E MANUTENÇÃO ADMINISTRATIVA DA CÂMARA DE VEREADORES"/>
        <s v="Obrigações patronais"/>
        <s v="Requalificar a praça Dr Alcides Marques e Largo das Bandeiras através da contratação de projetos de Iluminação,embutimento de fiação,recuperação do piso e acessibilidade e execução da obra"/>
        <s v="Contratualização de exames e consultas com fins de diagnóstico e atendimento de média e alta complexidade"/>
        <s v="Contratar projeto executivo e restauro do Clube 24 de agosto"/>
        <s v="Auxílio Alimentação"/>
        <s v="ENCARGOS ESPECIAIS"/>
        <s v="Auxílio Saúde"/>
        <s v="Remuneração dos servidores"/>
        <s v="Transbordo e destinação final dos resíduos sólidos"/>
        <s v="Realização da capina e varreção das vias públicas urbanas"/>
        <s v="Atendimento de linhas da área rural"/>
        <s v="GESTÃO E MANUTENÇÃO ADMINISTRATIVA DO GABINETE DO PREFEITO"/>
        <s v="Realização de transporte de pacientes para outras localidades de referência"/>
        <s v="Realização da coleta convencional de lixo não reciclável"/>
        <s v="Manutenção dos veículos com aquisição de peças, serviços, combustível, lubrificantes para suprir a demanda do transporte escolar do município."/>
        <s v="Aquisição de merenda escolar"/>
        <s v="Manutenção e qualificação do Pronto Socorro"/>
        <s v="Revitalizar as ruas da cidade através de um paisagismo de acordo aos novos tempos"/>
        <s v="Ampliar o número de vagas oferecidas"/>
        <s v="Aquisição e manutenção dos recursos materiais necessários, inclusive do acervo bibliográfico bem como aprimoramento dos recursos tecnológicos"/>
        <s v="Aquisição e fornecimento de medicamentos na farmácia básica do município para usuários do SUS"/>
        <s v="Georreferenciamento da área urbana do município"/>
        <s v="Manutenção de máquinas, implementos e veículos"/>
        <s v="GESTÃO E MANUTENÇÃO ADMINISTRATIVA DA SECRETARIA DE SAÚDE"/>
        <s v="Manutenção dos ESF´s existentes"/>
        <s v="Aquisição de ônibus para atender as linhas de transporte escolar"/>
        <s v="Manutenção da frota de veículos e ambulâncias"/>
        <s v="Manutenção do atendimento e atividades psicosocial adequadas a crianças e adolescentes de 0 a 18 anos"/>
        <s v="Manutenção e qualificação da SAMU"/>
        <s v="Manutenção da coleta seletiva"/>
        <s v="Manutenção do complexo municipal"/>
        <s v="Fomento de convênios com entidades afins ampliando e qualificando o atendimento especializado"/>
        <s v="Realização do Carnaval"/>
        <s v="Pagamento de tarifas bancárias"/>
        <s v="Auxíílio Saúde"/>
        <s v="Realização de visitas domiciliares e atividades coletivas na microárea descrita, visando a prevenção e educação em saúde - PACS"/>
        <s v="Aquisição de  microônibus para atender as linhas de transporte escolar"/>
        <s v="Manutenção e ampliação dos serviços essenciais da saúde"/>
        <s v="Incentivo a produção e agroindustrialização de frutas"/>
        <s v="Patrolamento de estradas rurais"/>
        <s v="Construção de galpão de transbordo"/>
        <s v="Adequação dos prédios públicos com normas de segurança e acessibilidade"/>
        <s v="GESTÃO E MANUTENÇÃO ADMINISTRATIVA DA SECRETARIA DE ADMINISTRAÇÃO"/>
        <s v="Canalização de valetas e redes de microdrenagem"/>
        <s v="Qualificação da patrulha agrícola"/>
        <s v="Qualificação dos ESF´s existentes"/>
        <s v="Aquisição de meio de transporte ou contratação de serviço de transporte que possibilite o deslocamento de estudantes de cursos de graduação não disponíveis no município"/>
        <s v="Promoção de eventos esportivos e de lazer"/>
        <s v="Gerenciamento e manutenção de software"/>
        <s v="Recuperação e ensaibramento das estradas rurais"/>
        <s v="Orientação das famílias para que promovam o desenvolvimento integral das crianças  - PIM"/>
        <s v="Garantia ao acesso e permanência dos alunos na rede municipal de ensino"/>
        <s v="Implementação e execução de obras imprescindíveis, visando a ampliação de ofertas e melhoria da estrutura física das escolas de educação básica da rede municipal"/>
        <s v="Ampliação do Troca-Troca"/>
        <s v="Atendimento da população gestante a partir do primeiro trimestre de gestação até o puerpério em conformidade com a rede cegonha - SIS Pré Natal"/>
        <s v="Instituição de editais públicos de fomento à cultura"/>
        <s v="Construção do galpão de processamento do PET"/>
        <s v="GESTÃO E MANUTENÇÃO ADMINISTRATIVA DA SECRETARIA DE EDUCAÇÃO E DESPORTO"/>
        <s v="Recadatramento dos imóveis urbanos e atualização da planta de valores"/>
        <s v="Atendimento ao produtor rural através de ATER (Convênio EMATER)"/>
        <s v="Aquisição de recursos materiais afim de qualificar o fazer pedagógico na educação infantil"/>
        <s v="Realização de transporte de pacientes do CAPS"/>
        <s v="Manutenção e ampliação de convênios com entidades para execução de programas de assistência ao idoso e ao portador de deficiência"/>
        <s v="GESTÃO E MANUTENÇÃO ADMINISTRATIVA DA SECRETARIA DE SERVIÇOS URBANOS"/>
        <s v="Manutenção do canil municipal"/>
        <s v="Aquisição de materiais para atender a agricultura familiar."/>
        <s v="Manutenção do Centro de Referência de Assistência Social -  CRAS"/>
        <s v="Elaboração de materiais e publicações oficiais e institucionais"/>
        <s v="Promoção, prevenção e recuperação da saúde bucal - Saúde Bucal + ESF"/>
        <s v="Ampliação dos auxilios moradia"/>
        <s v="GESTÃO E MANUTENÇÃO ADMINISTRATIVA DA SECRETARIA DE DESENVOLVIMENTO ECONÔMICO"/>
        <s v="Ampliação das parcerias com entidades assistênciais privadas do municipio de Jaguarão afim de proporcionar um trabalho contínuo com as famílias que encontram-se em vulnerabilidade social."/>
        <s v="Realização da Feira Binacional do Livro"/>
        <s v="Fornecimento de medicamentos para atender a ordens judiciais impetradas contra o município"/>
        <s v="Manutenção do Programa Bolsa Familia"/>
        <s v="Monitoramento Prad - Lixão"/>
        <s v="Aquisição de uniformes para os alunos das escolas municipais"/>
        <s v="Construção de cacimbas para qualificar a captação de água das propriedades rurais"/>
        <s v="Manutenção e qualificação do atendimento de Centro de Referência Especializado em Assistência Social"/>
        <s v="Implantação e manutenção de equipe da defesa civil"/>
        <s v="_x0009_Manutenção dos espaços para atividades artísticas"/>
        <s v="Manutenção de programas de redução de danos causados por drogas e alccol"/>
        <s v="Fornecimento de cesta básica aos pescadores"/>
        <s v="Ampliação do parque de máquinas"/>
        <s v="Promoção, realização e execução de eventos esportivos objetivando a integração entre as escolas"/>
        <s v="Ampliação, construção e conservação dos espaços físicos do apoio à Educação do Campo"/>
        <s v="GESTÃO E MANUTENÇÃO ADMINISTRATIVA DO GABINETE DO VICE-PREFEITO"/>
        <s v="Desenvolvimento de criação de material publicitário para orientação da população sobre hábitos alimentares para uma vida mais saudável, inclusive com ideias de alimentação de baixo custo - SISVAN"/>
        <s v="Readaptação e manutenção do caminhão que transporta a alimentação escolar."/>
        <s v="Instalação e substituição de luminárias"/>
        <s v="Ampliação e manutenção dos espaços físicos destinados à cursos de graduação pública a distância através do polo da UAB"/>
        <s v="Qualificação do espaço de atendimento ao contribuinte"/>
        <s v="Aquisição e fornecimento de medicamentos para hipertensos e diabéticos"/>
        <s v="Promoção de transporte escolar para propiciar a universalização do acesso às escolas infantis"/>
        <s v="Realização da Semana Farroupilha"/>
        <s v="Manutençao e qualificação da telefonia e comunicação dos órgaõs municipais"/>
        <s v="Conscientização quanto à importância da realização do pré-natal, orientação de gestantes quanto à saúde da mulher e do bebê - Mamãe Coruja"/>
        <s v="Licenciamento de rebaixamento de estradas com retirada de material"/>
        <s v="Interligação e infraestrutura de redes lógicas"/>
        <s v="Manutenção das áreas de extração de saibro e areia"/>
        <s v="GESTÃO E MANUTENÇÃO ADMINISTRATIVA DA SECRETARIA DE FAZENDA"/>
        <s v="Aquisição e fornecimento de medicamentos utilizados a usuários do CAPS"/>
        <s v="Realização de exames e consultas especializadas"/>
        <s v="Construção de um posto de abastecimento na central de veículos"/>
        <s v="Contratação de empresa, profissional ou equipe especializada na área de regularização fundiária e habitação"/>
        <s v="Realização da Motofest"/>
        <s v="Manutenção da Casa do Estudante em Pelotas"/>
        <s v="Fornecimento de medicamentos para usuários do CAPS"/>
        <s v="GESTÃO E MANUTENÇÃO ADMINISTRATIVA DA SECRETARIA DE CULTURA E TURISMO"/>
        <s v="Divulgação de ações de participação popular"/>
        <s v="Gerenciamento da manutenção de hardware e redes lógicas"/>
        <s v="Investigação e fiscalização de estabelecimentos comerciais"/>
        <s v="Investigação e notificação de propriedades particulares que possam conter áreas de proliferação de insetos e roedores transmissores de doenças"/>
        <s v="GESTÃO E MANUTENÇÃO ADMINISTRATIVA DA SECRETARIA DE DESENVOLVIMENTO SOCIAL E HABITAÇÃO"/>
        <s v="Prevenção de cancêr de colo de útero em mulheres de 20 a 49 anos - SIS Colo"/>
        <s v="Capacitação de servidores"/>
        <s v="GESTÃO E MANUTENÇÃO ADMINISTRATIVA DA SECRETARIA DE DESENVOLVIMENTO RURAL E MEIO AMBIENTE"/>
        <s v="Realização de terapias de grupo na recuperação de usuários de drogas e alcool"/>
        <s v="Criação de pontos de cultura na perfiferia do município"/>
        <s v="Identificação e inclusão das famílias de baixa renda no Cadastro Único para Programas Sociais _x000a_do Governo Federal."/>
        <s v="Estruturação dos eventos institucionais"/>
        <s v="Construção de nichos"/>
        <s v="Manutenção da iluminação pública"/>
        <s v="Qualificação do servidor por meio de cursos de aperfeiçoamento"/>
        <s v="Construção e manutenção de ginásios destinados a integração social da comunidade"/>
        <s v="Prevenção de Câncer de mama em mulheres a partir dos 30 anos - SIS mama"/>
        <s v="Instalação de placas de sinalização de trânsito"/>
        <s v="Realização de ações intersetoriais para o aprimoramento da gestão do serviço de proteção social para adolescente em cumprimento de Medida Socioeducativa (MSE) de Liberdade Assistida (LA) e de Prestação de Serviço à Comunidade (PSC)"/>
        <s v="Rearelhamento do Corpo de Bombeiros"/>
        <s v="Divulgação e incentivo do micro-crédito  no âmbito rural"/>
        <s v="Realização de programa de chipagem e identificação de animais"/>
        <s v="Realização do programa de castração"/>
        <s v="Divulgação de orientações técnicas para qualificação de equipe de referência da Proteção Social Básica visando atender e acompanhar o público prioritário (Programa Bolsa Família, Brasil sem Miséria, BPC e benefícios eventuais)"/>
        <s v="Ampliação e qualificação das escolas infantis existentes"/>
        <s v="Readaptação do depósito central da merenda escolar"/>
        <s v="Realização de campeonatos de futebol"/>
        <s v="Construção de poços tubulares para suprir a necessidade hidrica nas propriedades rurais"/>
        <s v="Locação de imóvel para desenvolvimento do Projeto AABB"/>
        <s v="Elaboração de ações que visem a erradicação do trabalho infantil"/>
        <s v="GESTÃO E MANUTENÇÃO ADMINISTRATIVA DA SECRETARIA DE PLANEJAMENTO E URBANISMO"/>
        <s v="Promoção dos direitos e garantia da proteção social para a pessoa idosa através da manutenção e ampliação do Projeto CONVIVER."/>
        <s v="Manutenção e qualificação do Conselho Tutelar"/>
        <s v="Suporte logístico à arrecadação do IPTU"/>
        <s v="Ampliação de pré-escolas e qualificação da infraestrutura das salas de aula urbanas e do campo"/>
        <s v="Concessão de auxílio financeiro aos cidadãos que comprovadamente não possam arcar com as despesas de cartório"/>
        <s v="Contratação de empresas especializadas para a realização de projetos habitacionais"/>
        <s v="Criação da Rede de Atendimento às Mulheres em Situação de Violência nas Regiões de Fronteira Seca, com atenção especial às mulheres em situação de tráfico e exploração sexual."/>
        <s v="Fortalecimento das políticas voltadas para a inclusão produtiva e a consolidação de redes socioeconômicas, com especial atenção às famílias em condição de extrema pobreza"/>
        <s v="Fortalecimento de vínculos familiares e comunitários - Fundo Estadual de Assistência Social"/>
        <s v="Fortalecimento e qualificação do  Fundo Municipal de Habitação e Moradia"/>
        <s v="Inclusão de jovens usuários em tratamento no mercado de trabalho através de parceria com o Centro Público de Economia Solidária e outras empresas"/>
        <s v="Realização de cursos de qualificação profissional para beneficários de Programas Sociais"/>
        <s v="Encaminhamento para centro especializado em tratamento psicossocial"/>
        <s v="Aquisição de ferramentas e materiais para a oficina municipal"/>
        <s v="Realização de eventos do calendário de eventos"/>
        <s v="Criar e Implementar campanha de conscientização da posse responsável de animais domésticos"/>
        <s v="Valorização das feiras e exposições"/>
        <s v="Manutenção dos Conselhos Municipais ( Bolsa Família, Conselho Municipal de Assistência Social, Conselho Municipal da Criança e do Adolescente)"/>
        <s v="Confecção de materiais  com informações de interesse do servidor"/>
        <s v="Revisão do Plano Diretor Municipal"/>
        <s v="Realizar podas das árvores localizadas nas praças, nas ruas e nos canteiros centrais das cidades"/>
        <s v="Capacitação de fiscais da área tributária"/>
        <s v="Criação de academia pública de saúde junto a Unidades Básicas de Saúde e a espaços públicos"/>
        <s v="Criação e Implementação de 3 ESF’s - Bela Vista - Centro/Vila dos Pescadores, Centro/Germano"/>
        <s v="Manutenção da Central de Veículos"/>
        <s v="Regularização fundiária de 6 escolas municipais"/>
        <s v="Manutenção de praças e outras áreas verdes"/>
        <s v="Realização do programa Troca-Troca pesca"/>
        <s v="Manutenção e ampliação do projeto &quot;Arte de rua aos quatro ventos&quot;"/>
        <s v="Manutenção e ampliação do projeto &quot;Dança nos Bairros&quot;"/>
        <s v="Controle de Zoonoses através da imunização dos animais"/>
        <s v="Criação de condições para ampliação da cobertura dos beneficiários na faixa etária de 0 a 18 anos no Programa BPC na Escola"/>
        <s v="Criação do Conselho Municipal da Mulher"/>
        <s v="Qualificação de grupo de convivência para portadores de deficiências"/>
        <s v="Prevenção ao tráfico, a _x000a_exploração sexual e a violência contra mulheres jovenatravés de parcerias com órgãosovernamentais e sociedade civil"/>
        <s v="Realização de campanhas de conscientização, denúncia e combate à violência em parceria com o Uruguai"/>
        <s v="Qualificação do projeto Feira nos Bairros"/>
        <s v="Ampliação da comunicação entre Executivo e população"/>
        <s v="Manter a Biblioteca Pública Municipal"/>
        <s v="Realização de licenciamento ambiental das atividades de impacto local"/>
        <s v="Formação inicial e continuada para os profissionais das classes de alfabetização das zonas urbana e rural que estarão participando do Pacto Nacional pela Alfabetização na"/>
        <s v="Ampliação da comunicação entre Executivo e população através de mídia audiovisual"/>
        <s v="Manutenção do controle patrimonial"/>
        <s v="Fiscalização ambiental"/>
        <s v="Formação inicial e continuada para os profissionais que atuam na área da educação"/>
        <s v="Criação de programas de prevenção as drogas"/>
        <s v="Formação e capacitação com os conselheiros a fim de qualificar a atuação dos Conselhos"/>
        <s v="Promoção de programas de inclusão aos egressos de abrigamento junto ao Centro Público de Economia Solidária e outras entidades"/>
        <s v="Realização de debate público, visando à promoção da igualdade entre mulheres e homens, ao fortalecimento da autonomia feminina e ao enfrentamento à violência contra a mulher"/>
        <s v="Realização de Eleição do Conselho Tutelar"/>
        <s v="Realização de levantamento de áreas apropriadas para a construção de unidades habitacionais"/>
        <s v="Firmar convênios com ONGs, a fim de acessar projetos para o desenvolvimento econômico local"/>
        <s v="Melhoria  da infraestrutura do Canil Municipal"/>
        <s v="Manutenção do cemitério"/>
        <s v="Criação e implantação de programa de incentivo à emissão de documentos fiscais"/>
        <s v="Implementação do Programa de Educação Fiscal"/>
        <s v="Atender a portadores de necessidades especiais com o empréstimo de cadeiras de rodas"/>
        <s v="Estruturação do arquivo central"/>
        <s v="Aquisição e Instalação de 30 câmeras de vídeos monitoramento nos corredores, salas e áreas de recreação das 6 Escolas Municipais"/>
        <s v="Aquisição, atualização e conservação de equipamentos da educação superior pública à distância"/>
        <s v="Promoção de cursos, treinamentos e capacitação para os servidores do transporte escolar especificamente para os motoristas do transporte, bem como: adequação dos veículos, tecnologias de segurança, tráfego e acessibilidade."/>
        <s v="Divulgar os serviços públicos voltados à reinserção no mercado de trabalho"/>
        <s v="Qualificação dos profissionais da oficina municipal"/>
        <s v="Realização da Semana da Diversidade"/>
        <s v="Elaboração de materias de divulgação com informações sobre os programas, projetos e benefícios da Assistência Social"/>
        <s v="Realização da Quermesse Comunitária"/>
        <s v="Melhoria na infraestrutura do Mangueirão"/>
        <s v="Criação de &quot;data center&quot;"/>
        <s v="Imunização da população de acordo com o calendário vacinal de acordo com a  faixa etária e vacina recomendada, com isso prevenindo doenças"/>
        <s v="Estruturação e manutenção do protocolo central"/>
        <s v="Aquisição de uniformes para os manipuladores da alimentação"/>
        <s v="Confecção de prateleiras em madeira para organização do acervo bibliográfico"/>
        <s v="Prevenção, acompanhamento, tratamento para hipertensos e diabéticos"/>
        <s v="Qualificação genética do rebanho bovino através de inseminação artificial"/>
        <s v="Criar  folheteria  de divulgação do Patrimônio Cultural e pontos turísticos do município"/>
        <s v="Ofertar cursos de qualificação profissional para moradores de rua"/>
        <s v="Orientação da população referente ao planejamento familiar através de encontros seminarios"/>
        <s v="Promoção de campanhas de prevenção nas escolas e espaços públicos destinados aos jovens"/>
        <s v="Recuperação de pessoas dependentes de álcool, drogas e medicamentos clínicos"/>
        <s v="Capacitação dos membros do CME para a elaboração do Plano Municipal de Educação"/>
        <s v="Realização de fóruns e seminários"/>
        <s v="Elaboração do Plano Integrado de Manejo dos Resíduos Sólidos"/>
        <s v="Fortalecimento e promoção do conselho municipal de saúde"/>
        <s v="Desenvolvimento de projetos e pesquisa que promovam a interação entre docentes, discentes e comunidade"/>
        <s v="Acompanhamento e informação das condições de saúde das famílias cadastradas no Bolsa Família"/>
        <s v="Fomentar e apoiar a criação de novas cooperativas ou associações"/>
        <s v="Capacitação de profissionais para promover a inclusão de alunos com necessidades especiais"/>
        <s v="Garantir as ações desenvolvidas pelo CME"/>
        <s v="Qualificação do PSE- Programa Saúde na Escola"/>
        <s v="Implantação e manutenção do Centro de Atendimento ao Turista"/>
        <s v="Qualificar atendimento e prestação de serviço do posto do SINE"/>
        <s v="Realização cursos de qualificação direcionado a comerciários visando melhorar o atendimento e produção de empresas instaladas no município"/>
        <s v="Realização de cursos de qualificação profissional a partir de parcerias realizadas com o Ministério do Trabalho e Emprego, FGTAS, SEBRAE, SENAR, SENAI, SEST/SENAT, SENAC e Universidades"/>
        <s v="Construção e reestruturação de pontes"/>
        <s v="Construção e reestruturação de pontilhões"/>
        <s v="Viabilização de unidade de processamento de pescado"/>
        <s v="Adquisição de material pedagógico"/>
        <s v="Confeccão de materiais de divulgação do Projeto"/>
        <s v="Criação do plano de atenção ao turismo de compras"/>
        <s v="Promover o desenvolvimento dos projetos da sala verde nas escolas da rede pública municipal"/>
        <s v="Valorização da saúde do idoso"/>
        <s v="Elaboração de palestras educativas sobre hábitos saudáveis de alimentação"/>
        <s v="Aquisição de recursos materias para qualificação e o desenvolvimento integral dos alunos com necessidades especiais"/>
        <s v="Atender a demanda dos espaços físicos já existentes nas  salas AEE"/>
        <s v="Valorização de basquete de rua através de instalação de cestas de basquetes nas quadras esportivas nos bairros"/>
        <s v="Viabilização de espaço de confraternização e socialização das experiências"/>
        <s v="Cadastramento de hipertensos e diabéticos no programa Hiperdia"/>
        <s v="Realização de programas de conscientização sobre controle de natalidade - Planejamento Familiar"/>
        <s v="Atendimento à situações de contingência"/>
        <s v="Capacitação do setor de defesa civil"/>
        <s v="Contribuição na organização de centros comunitários, associações de bairros e na eleição de líderes comunitários"/>
        <s v="Criação da Sala dos Conselhos a fim de proporcionar espaço e estrutura adequada para o bom funcionamento dos Conselhos"/>
        <s v="Criação do Conselho de Desenvolvimento Econômico"/>
        <s v="Criação o Plano Municipal de Prevenção e Monitoramento"/>
        <s v="Monitoramento de áreas de risco"/>
        <s v="Promoção a criação de novos conselhos"/>
        <s v="Realização de audiência públicas, seminários, conferências e outras atividade de participação popular"/>
        <s v="Revisão e adequação das leis dos conselhos municipais"/>
        <s v="Valorização da participação popular através dos conselhos municipais"/>
        <s v="_x0009_Conclusão da restauração do Teatro Esperança"/>
        <s v="_x0009_Elaboração de material de divulgação de atividades pertinentes ao teatro"/>
        <s v="Aumentar a divulgação dos eventos nas áreas periféricas da cidade"/>
        <s v="Capacitação de agentes para desenvolvimento do turismo cultural"/>
        <s v="Conclusão da obra de instalação do pórtico de entrada municipal"/>
        <s v="Construção do Centro de eventos do Município"/>
        <s v="Contratar e executar projeto de requalificação da Orla do Rio Jaguarão"/>
        <s v="Contratar projeto executivo e restauro da Santa Casa de Caridade"/>
        <s v="Contratar projeto executivo e restauro do Prédio do Instito Histórico e Geográfico de Jaguarão"/>
        <s v="Contratar projeto executivo e restauro do prédio do Presídio Estadual de Jaguarão"/>
        <s v="Desenvolvimento de novos potenciais turísticos do município"/>
        <s v="Desenvolvimento de propostas de ecoturismo"/>
        <s v="Divulgação dos eventos através de material impresso e mídia eletrônica"/>
        <s v="Divulgar os incentivos municipais para prédios tombados"/>
        <s v="Divulgar programas federais de revitalização de prédios tombados, incentivando o proprietário a participar"/>
        <s v="Elaboração do inventário turístico"/>
        <s v="Fortalecimento de ações de cooperação binacional Brasil-Uruguai"/>
        <s v="Instituição de rotas turísticas"/>
        <s v="Manutenção e ampliação do cineclube e do projeto  &quot;Curta nos Bairros&quot;"/>
        <s v="Manutenção e ampliação do Coral, Banda e Orquestra Municipal"/>
        <s v="Manutenção e ampliação do projeto &quot;Música para todos&quot;"/>
        <s v="Mapeamento dos potenciais pontos turisticos e estâncias históricas da zona rural do município"/>
        <s v="Preservação e divulgação do patrimônio histórico e cultural rural"/>
        <s v="Promover ações de incentivo ao desenvolvimento das comunidades tradicionais e culturas populares por meio da preservação e valorização do seu patrimônio cultural"/>
        <s v="Promover o patrimônio cultural através de capacitação de agentes, técnicos e gestores"/>
        <s v="Realização do Natal Social Cultural"/>
        <s v="Realizar campanha publicitária de divulgação do Patrimônio Histórico e pontos turísticos do município  através dos meios de comunicação"/>
        <s v="Restauração e revitalização do Mercado Público como indutor do desenvolvimento economico"/>
        <s v="Restaurar e revitalizar o Mercado Público"/>
        <s v="Valorização do patrimônio histórico rural através de projetos de sinalização turistica e iluminação"/>
        <s v="Apoio à instalação de empresas por meio de incentivos fiscais"/>
        <s v="Criação de frentes de trabalho pelo poder público"/>
        <s v="Criação de um Centro de Comércio Informal qualificado para realocação dos “camelôs” da beira-rio"/>
        <s v="Desenvolvimento de projetos que qualifiquem a inserção e as relações comunitárias, através de parcerias – estratégicas públicas e privadas"/>
        <s v="Divulgação do PRODES em nível local, regional e estadual"/>
        <s v="Expansão da aprendizagem profissional"/>
        <s v="Implantação de incubadora que geste projetos ligados a cooperativas e pequenas empresas"/>
        <s v="Realização de Cursos de qualificação em parceria com empresas e comércio do municipio"/>
        <s v="Realização de Feira de Produtos locais ou de pequenas empresas e cooperativas periodicamente"/>
        <s v="Realização parceria público-privada para a promoção do desenvolvimento econômico"/>
        <s v="Realizar cadastro de trabalhadores para reinserção no mercado de trabalho"/>
        <s v="Realizar estudo de demanda para promover a qualificação profissional de jovens e adultos"/>
        <s v="Aquisição de um meio de transporte para o centro integrado para o CIEAS"/>
        <s v="Aquisição de um triturador para a compostagem"/>
        <s v="Arborizar o centro tombado em harmonia com o patrimonio "/>
        <s v="Capacitação continuada dos integrantes do CIEAS"/>
        <s v="Confeccionar material educativo/informativo sobre a conservação de recursos hídricos e uso racional da água"/>
        <s v="Construção de açudes aumentando a capacidade de armazenamento de água das propriedades rurais"/>
        <s v="Construção de barragens subterrâneas para captação e armazenamento de água nas propriedades rurais"/>
        <s v="Construção de cisternas para captação e armazenamento de água da chuva"/>
        <s v="Construção de novos tanques para produção aquícola"/>
        <s v="Divulgação de técnicas acessíveis aos produtores rurais como: cisterna de ferro e cimento, barragens subterrâneas e poço amazonas"/>
        <s v="Educação ambiental através de relatos de experiencias vividas"/>
        <s v="Elaboração de material de concientização e educação ambiental"/>
        <s v="Fomentar a cadeia binacional do PET"/>
        <s v="Formação de multiplicadores em educação ambiental dentro da Gestão Ambiental Pública"/>
        <s v="Fortalecimento das cadeias produtivas"/>
        <s v="Implantação de lixeiras ecológicas na zona central da cidade"/>
        <s v="Implantação do SUASA"/>
        <s v="Incentivo a produção aquícola"/>
        <s v="Licenciamento de areal municipal"/>
        <s v="Manutenção do sistema de Inspeção Municipal"/>
        <s v="Produzir mudas ornamentais e arboreas"/>
        <s v="Qualificação de servidores"/>
        <s v="Realização de palestras, cursos e seminários para a Educação Ambiental sustentável"/>
        <s v="Realizar Conferência de Agropecuária"/>
        <s v="Realizar projetos de irrigação para cultivo de grãos, pastagens e hortifrutigranjeiros de modo a aumentar a produtividade e manter os plantis na época de seca"/>
        <s v="Revitalizar áreas degradadas da mata ciliar do Rio Jaguarão"/>
        <s v="Tratar e/ou substituir árvores “doentes”"/>
        <s v="Coordenação das políticas públicas de juventude, por meio da articulação das iniciativas _x000a_governamentais e da intensificação da participação social"/>
        <s v="Criação de espaço popular de discussão sobre ações relacionadas ao desenvolvimento econômico do município"/>
        <s v="Criação de um CRAS volante para atendimento descentralizado no município"/>
        <s v="Criar redes de serviços especializados para moradores de rua"/>
        <s v="Manutenção e ampliação do atendimento do Plantão Social através dos Beneficios Eventuais"/>
        <s v="Manutenção e ampliação do Centro de Apoio Sócio Educativo - Case"/>
        <s v="Manutenção e apoio aos projetos sócio educativos à criança e adolescente"/>
        <s v="Promoção e coordenação aos programas da juventude"/>
        <s v="Realização de atendimento no CRAS corredor das tropas"/>
        <s v="Realização de casamentos coletivos"/>
        <s v="Realização de despesas com processos judiciais visando a regularização de imóveis"/>
        <s v="Realização de levantamento topográfico e cartográfico sobre a situação dos imóveis, inclusive serviços similar"/>
        <s v="Realização de mutirões de documentações"/>
        <s v="Realização de parceria do Município com o Governo do Estado buscando trabalhar preventinamente no combate ao uso de drogas por crianças e jovens estudantes"/>
        <s v="Realização de trabalho de prevenção e combate à prostituição infantil"/>
        <s v="Captação de recursos do Governo Federal"/>
        <s v="Centralização das aquisições e padronização dos materiais tecnológicos"/>
        <s v="Consolidação da transparência da informação pública"/>
        <s v="Construção de galerias, canalização de sangas"/>
        <s v="Construção e recuperação de passeio público"/>
        <s v="Contratação de projetos técnicos"/>
        <s v="Criação de um manual de padronização de documentos oficiais"/>
        <s v="Criação e manutençao do sítio eletrônico do governo municipal"/>
        <s v="Disponibilização de serviços públicos on-line"/>
        <s v="Elaboração de projetos de pavimentação"/>
        <s v="Elaboração do Plano de Mobilidade Urbana"/>
        <s v="Elaboração do Plano Nacional de Drenagem Urbana"/>
        <s v="Estruturação de equipamentos para hospedagem do sitio e dos e-mails institucionais"/>
        <s v="Implantação de ciclovias"/>
        <s v="Instalação de abrigos de ônibus"/>
        <s v="Instalação de câmaras de monitoramento"/>
        <s v="Migração das tecnologias existentes para política de software livre"/>
        <s v="Qualificação da política de segurança de TI"/>
        <s v="Realização de inventário e mapeamento de equimentos de TI"/>
        <s v="Realização do Programa Pro Transporte"/>
        <s v="Construção e reforma de calçada e muro"/>
        <s v="Construção pátio de compostagem"/>
        <s v="Construção de galpão de triagem"/>
        <s v="Limpeza de sangas e canais removendo toda a vegetação existente readequando a largura necessária para o devido escoamento das águas pluviais"/>
        <s v="Colocação de luminária"/>
        <s v="Construção de galpão de reciclagem"/>
        <s v="Construção de catacumbas"/>
        <s v="Construção da infraestrutura de apoio para área de manejo dos RSUs"/>
        <s v="Iluminar os trevos existentes na BR 116"/>
        <s v="Limpeza de valetas e bocas de lobo"/>
        <s v="Aquisição de veículo para fiscalização tributária"/>
        <s v="Contratação de suporte operacional"/>
        <s v="Criação do Programa de Orientação Fiscal e Gestão Empresarial"/>
        <s v="Aquisição de veículo destinado ao serviço de UTI móvel"/>
        <s v="Aquisição de veículos e ambulâncias"/>
        <s v="Capacitação de integrantes do Conselho Municipal de Saúde"/>
        <s v="Criação de um CAPS AD de forma regionalizada envolvendo os municípios de Herval, Arroio Grande e Pedro Osório"/>
        <s v="Criação e manutenção de local destinado a abrigar, transitóriamente, pacientes e acompanhantes que necessitem de tratamento na cidade de Pelotas"/>
        <s v="Emissão de cartões do SUS diretamente na secretaria e na Santa Casa de Caridade"/>
        <s v="Estruturação de espaço, aquisição de equipamento e material para emissão de cartões do SUS diretamente na secretaria"/>
        <s v="Incentivo às equipes de ESF (PMAQ)"/>
        <s v="Informatização dos setores das UBS com o íntuito de melhorar a comunicação e gestão dos serviços de saúde"/>
        <s v="Integração lógica entre os setores da secretaria"/>
        <s v="Manutenção da oferta dos serviços de saúde"/>
        <s v="Qualificação e ampliação da infraestrutura das UBS´s"/>
        <s v="Qualificação profissional das equipes multiprofissionais da saúde"/>
        <s v="Ampliação de prédios públicos para melhoria no atendimento"/>
        <s v="Aquisição de prédios públicos para melhoria no atendimento"/>
        <s v="Construção e implantação do Plano de Carreira dos funcionários de Serviços Burocráticos"/>
        <s v="Construção e implantação do plano de carreira dos funcionários do Suporte Operacional"/>
        <s v="Criação de comissão para realização de estudo de uma política salarial adequada às necessidades do funcionalismo e à disponibilidade da Administração"/>
        <s v="Efetivação das compras públicas"/>
        <s v="Estabelecimento de plano de manutenção e revisão periódica dos veículos municipais"/>
        <s v="Gerenciamento do material do consumo adquirido pelo município"/>
        <s v="Implantação de Plano de Carreira dos servidores da área de Saúde e Assistência"/>
        <s v="Implantação de sistema de monitoramento, vigilância e controle dos veículos"/>
        <s v="Realização de concurso público"/>
        <s v="Realização de inventário dos bens móveis do município"/>
        <s v="Realização de oficinas de orientação e informação ao servidor das possibilidades quanto ao plano de carreira e à política salarial"/>
        <s v="_x0009_Divulgação nas escolas urbanas e rurais da importância educacional, cultural e econômica do restauro do Teatro Esperança"/>
        <s v="_x0009_Implantação de calendário com atividades artístico culturais no intuito de promover a reinauguração"/>
        <s v="Financiamento de manifestações artisticas selecionadas através do sistema municipal de cultura"/>
        <s v="Implementação do Sistema Municipal de Cultura"/>
        <s v="Realização de eventos de reconhecimento nacional e estadual no Teatro Esperança"/>
        <s v="Firmar convênios com instituições bancárias a fim de promover acesso a outras linhas de crédito"/>
        <s v="Manter e ampliar o funcionamento do Centro Público de Economia Solidária como espaço de formação e capacitação"/>
        <s v="Confecção de lei específica sobre regularização fundiária no município"/>
        <s v="Construção de CRAS na região do Corredor das Tropas - CRAS"/>
        <s v="Criação do Centro de Referencia de atendimento as mulheres vitimadas de violência em região de fronteira"/>
        <s v="Realização de pesquisas e avaliações de gestão"/>
        <s v="Canalização de redes de macrodrenagem"/>
        <s v="Construção e conservação de meio fio em ruas não pavimentadas"/>
        <s v="Construção de bocas de lobo"/>
        <s v="Manutenção e recuperação de vias não pavimentadas"/>
        <s v="Substituição de bueiros"/>
        <s v="Reperfilamento de vias pavimentadas"/>
        <s v="Execução de faixa de segurança, sonorizadores e placas indicativas"/>
        <s v="Atualização do cadastro de contribuintes do município"/>
        <s v="Desburocratização do atendimento através da informatização dos serviços"/>
        <s v="Revisão e atualização do código tributário"/>
        <s v="Cadastramento de doentes mentais que necessitem de assistência de profissionais especializados"/>
        <s v="Manutenção e qualificação da equipe do CAPS"/>
        <s v="Prevenção da presença do vetor da Dengue, ampliando as armadilhas em locais de risco, e da Febre Amarela através de campanhas educativas de educação em saúde."/>
        <s v="Prevenção e controle de insetos danosos a saúde afim de proteger a população e melhorar a qualidade do ambiente em que vivem"/>
        <s v="Registro de todos os acidentes de trabalho, levando em consideração área urbana e rural com preenchimento da RINA e encaminhamentos necessarios através do CEREST."/>
        <s v="Realização de palestras e oficinas sobre atendimento ao público e a qualidade no serviço público"/>
        <s v="Aquisição de equipamentos e material permanente para a escola Lauro Ribeiro, proporcionando melhoria na qualidade de ensino oferecido"/>
        <s v="Apoio para implantação do Instituto Federal Sul-Riograndense"/>
        <s v="Aquisição de acervo bibliográfico para biblioteca itinerante e das escolas da rede municipal"/>
        <s v="Aquisição de microônibus para viagens intermunicipais para atender seminários, reuniões, cursos e afins em outros municípios."/>
        <s v="Aquisição de ônibus especificação C para atender alunos com Necessidades Especiais"/>
        <s v="Aquisição de uniformes e materiais para incentivo da prática esportiva"/>
        <s v="Cumprimento do piso do magistério"/>
        <s v="Aquisição e Instalação de 30 câmeras de vídeos monitoramento nos corredores, salas e áreas de recreação das 6 creches municipais"/>
        <s v="Educação nas escolas rurais de como aproveitar o lixo orgânico em hortas e como separar o lixo reciclável dando o destino apropriado"/>
        <s v="Atender a demanda das 14 Escolas  Municipais Urbanas"/>
        <s v="Conservar o acervo bibliográfico da Biblioteca Pública Municipal"/>
        <s v="Consolidação de parcerias  com associações de bairros e entidades para disponibilizar o espaço físico e auxiliar na promoção da educação de jovens e adultos"/>
        <s v="Construção de pista de atletismo para atividades esportivas escolares e municipais"/>
        <s v="Construção de pista de skate junto ao complexo do Ferrujão"/>
        <s v="Construção de quadras poliesportivas nas escolas municipais"/>
        <s v="Construção de salas de aula para a educação infantil no Campo"/>
        <s v="Construção de salas de aula para atendimento aos anos finais do ensino fundamental na Educação do Campo"/>
        <s v="Construção de um muro na Escola Cení Dias"/>
        <s v="Construção e expansão de escolas de educação infantil"/>
        <s v="Criação do cargo de manipulador de alimentos"/>
        <s v="Criação e Implementação do projeto de Alfabetização de Jovens e Adultos (PRAJAGUAR)"/>
        <s v="Desenvolvimento de projeto colaborativo entre as escolas da rede pública municipal e as escolas públicas do Uruguai através das Escolas Interculturais de Fronteira e Jovens de Fronteira."/>
        <s v="Desenvolvimento de projetos específicos para Educação do Campo através de convênio com entidades"/>
        <s v="Desenvolvimento em parceria com a UNIPAMPA do projeto de pesquisa das línguas com acesso à toda comunidade de Jaguarão e Uruguai, incluindo estudo de LIBRAS."/>
        <s v="Fomento a atividades esportivas de base"/>
        <s v="Fomento à prática de esportes aquáticos"/>
        <s v="Formação continuada de professores, gestores e funcionários "/>
        <s v="Implantação de salas de recursos e acessibilidade nas escolas da rede municipal"/>
        <s v="Implantação no currículo escolar do estudo da cultura e a história afro-brasileira conforme Lei 10.639/2003"/>
        <s v="Informatização do controle do acervo bibliográfico nas escolas e na Biblioteca Pública"/>
        <s v="Manutenção e modernização dos espaços esportivos existentes"/>
        <s v="Promoção de palestras, oficinas, painéis e fóruns voltados ao livro e a leitura"/>
        <s v="Qualificação de áreas de lazer das escolas do campo"/>
        <s v="Readaptação do depósito da merenda escolar nas escolas"/>
        <s v="Realização de capacitação para os manipuladores "/>
        <s v="Realização de estudo acerca das demandas do município"/>
        <s v="Realização de pesquisa de entorno e formação de turmas"/>
        <s v="Realização de transporte para viabilzar o projeto"/>
        <s v="Realização de visitas nas escolas para acompanhamento de todo o processo que envolve a alimentação escolar."/>
        <s v="Reativação de escola na área rural"/>
        <s v="Reconstruir o muro do entorno do prédio da UAB"/>
        <s v="Reforma visando a ampliação de ofertas de vagas e a melhoria física na escola de Educação Profissional"/>
        <s v="Seleção e capacitação dos educadores populares e coordenadores dos programas"/>
      </sharedItems>
    </cacheField>
    <cacheField name="Valor" numFmtId="164">
      <sharedItems containsSemiMixedTypes="0" containsString="0" containsNumber="1" minValue="0" maxValue="15347438.289999999"/>
    </cacheField>
    <cacheField name="2014" numFmtId="0">
      <sharedItems containsBlank="1" containsMixedTypes="1" containsNumber="1" minValue="0" maxValue="0.25"/>
    </cacheField>
    <cacheField name="2015" numFmtId="0">
      <sharedItems containsBlank="1" containsMixedTypes="1" containsNumber="1" minValue="0.1" maxValue="1"/>
    </cacheField>
    <cacheField name="2016" numFmtId="0">
      <sharedItems containsString="0" containsBlank="1" containsNumber="1" minValue="0.1" maxValue="1"/>
    </cacheField>
    <cacheField name="Colunas1" numFmtId="0">
      <sharedItems containsBlank="1" count="3">
        <s v="Sim"/>
        <s v="Não"/>
        <m/>
      </sharedItems>
    </cacheField>
    <cacheField name="Reajustado" numFmtId="43">
      <sharedItems containsSemiMixedTypes="0" containsString="0" containsNumber="1" minValue="0" maxValue="15347438.22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2">
  <r>
    <s v="n"/>
    <x v="0"/>
    <x v="0"/>
    <x v="0"/>
    <s v="Execução de Pavimentação, Drenagem e Passeios com Acessibilidade"/>
    <x v="0"/>
    <x v="0"/>
    <n v="15347438.289999999"/>
    <s v="20%"/>
    <s v="45%"/>
    <n v="0.3"/>
    <x v="0"/>
    <n v="15347438.220000001"/>
  </r>
  <r>
    <s v="n"/>
    <x v="1"/>
    <x v="1"/>
    <x v="1"/>
    <m/>
    <x v="1"/>
    <x v="1"/>
    <n v="13115954.16144"/>
    <m/>
    <m/>
    <m/>
    <x v="1"/>
    <n v="13115954.16144"/>
  </r>
  <r>
    <s v="n"/>
    <x v="2"/>
    <x v="2"/>
    <x v="2"/>
    <s v=""/>
    <x v="1"/>
    <x v="2"/>
    <n v="5969541.79"/>
    <s v=""/>
    <m/>
    <m/>
    <x v="1"/>
    <n v="5969541.79"/>
  </r>
  <r>
    <s v="n"/>
    <x v="3"/>
    <x v="3"/>
    <x v="3"/>
    <s v="Restauro do Prédio do Cine Regente"/>
    <x v="2"/>
    <x v="3"/>
    <n v="5400000"/>
    <s v="10%"/>
    <m/>
    <n v="0.8"/>
    <x v="0"/>
    <n v="5400000"/>
  </r>
  <r>
    <s v="n"/>
    <x v="3"/>
    <x v="3"/>
    <x v="3"/>
    <s v="Restauro do Prédio da Igreja Matriz do Divino Espírito Santo"/>
    <x v="3"/>
    <x v="4"/>
    <n v="3932215.25"/>
    <s v="20%"/>
    <n v="0.1"/>
    <n v="0.8"/>
    <x v="0"/>
    <n v="3932215.25"/>
  </r>
  <r>
    <s v="n"/>
    <x v="3"/>
    <x v="3"/>
    <x v="3"/>
    <s v="Restauro do Prédio da Prefeitura Municipal de Jaguarão"/>
    <x v="4"/>
    <x v="5"/>
    <n v="3575755.02"/>
    <s v="10%"/>
    <m/>
    <n v="0.8"/>
    <x v="0"/>
    <n v="3575755.02"/>
  </r>
  <r>
    <s v="n"/>
    <x v="3"/>
    <x v="3"/>
    <x v="3"/>
    <s v="Restauro do Prédio do Clube Jaguarense"/>
    <x v="5"/>
    <x v="6"/>
    <n v="3500000"/>
    <s v="10%"/>
    <m/>
    <n v="0.8"/>
    <x v="0"/>
    <n v="3500000"/>
  </r>
  <r>
    <s v="n"/>
    <x v="4"/>
    <x v="4"/>
    <x v="1"/>
    <m/>
    <x v="1"/>
    <x v="1"/>
    <n v="3476149.2706599999"/>
    <m/>
    <m/>
    <m/>
    <x v="1"/>
    <n v="3476149.2706599999"/>
  </r>
  <r>
    <s v="n"/>
    <x v="3"/>
    <x v="3"/>
    <x v="3"/>
    <s v="Restauro do Antigo Fórum - Atual Casa de Cultura de Jaguarão"/>
    <x v="6"/>
    <x v="7"/>
    <n v="3182698.65"/>
    <s v="10%"/>
    <m/>
    <n v="0.8"/>
    <x v="0"/>
    <n v="3182698.65"/>
  </r>
  <r>
    <s v="n"/>
    <x v="5"/>
    <x v="5"/>
    <x v="4"/>
    <s v=""/>
    <x v="1"/>
    <x v="8"/>
    <n v="2992133.23"/>
    <s v=""/>
    <m/>
    <m/>
    <x v="1"/>
    <n v="2992133.23"/>
  </r>
  <r>
    <s v="n"/>
    <x v="6"/>
    <x v="6"/>
    <x v="5"/>
    <s v=""/>
    <x v="1"/>
    <x v="9"/>
    <n v="2850000"/>
    <s v=""/>
    <m/>
    <m/>
    <x v="1"/>
    <n v="2850000"/>
  </r>
  <r>
    <s v="n"/>
    <x v="1"/>
    <x v="1"/>
    <x v="1"/>
    <m/>
    <x v="1"/>
    <x v="10"/>
    <n v="2203273.16285"/>
    <m/>
    <m/>
    <m/>
    <x v="1"/>
    <n v="2203273.16285"/>
  </r>
  <r>
    <s v="n"/>
    <x v="3"/>
    <x v="3"/>
    <x v="3"/>
    <s v="Requalificar a Praça Alcides Marques e Largo das Bandeiras"/>
    <x v="7"/>
    <x v="11"/>
    <n v="2000000"/>
    <s v="5%"/>
    <m/>
    <n v="0.8"/>
    <x v="0"/>
    <n v="2000000"/>
  </r>
  <r>
    <m/>
    <x v="7"/>
    <x v="4"/>
    <x v="6"/>
    <s v="Contratualização de exames e consultas"/>
    <x v="8"/>
    <x v="12"/>
    <n v="2423703.65"/>
    <s v="10%"/>
    <s v="25%"/>
    <n v="0.25"/>
    <x v="1"/>
    <n v="1909569.47"/>
  </r>
  <r>
    <s v="n"/>
    <x v="3"/>
    <x v="3"/>
    <x v="3"/>
    <s v="Restauro do Prédio do Clube 24 de Agosto"/>
    <x v="9"/>
    <x v="13"/>
    <n v="1375000"/>
    <s v="10%"/>
    <m/>
    <n v="0.8"/>
    <x v="0"/>
    <n v="1375000"/>
  </r>
  <r>
    <s v="n"/>
    <x v="8"/>
    <x v="0"/>
    <x v="1"/>
    <m/>
    <x v="1"/>
    <x v="1"/>
    <n v="1316116.4928600001"/>
    <m/>
    <m/>
    <m/>
    <x v="1"/>
    <n v="1316116.4928600001"/>
  </r>
  <r>
    <s v="n"/>
    <x v="1"/>
    <x v="1"/>
    <x v="1"/>
    <m/>
    <x v="1"/>
    <x v="14"/>
    <n v="957177"/>
    <m/>
    <m/>
    <m/>
    <x v="1"/>
    <n v="957177"/>
  </r>
  <r>
    <s v="n"/>
    <x v="5"/>
    <x v="7"/>
    <x v="1"/>
    <m/>
    <x v="1"/>
    <x v="1"/>
    <n v="924848.03128999996"/>
    <m/>
    <m/>
    <m/>
    <x v="1"/>
    <n v="924848.03128999996"/>
  </r>
  <r>
    <s v="n"/>
    <x v="9"/>
    <x v="8"/>
    <x v="1"/>
    <m/>
    <x v="1"/>
    <x v="1"/>
    <n v="887590.72071999998"/>
    <m/>
    <m/>
    <m/>
    <x v="1"/>
    <n v="887590.72071999998"/>
  </r>
  <r>
    <s v="n"/>
    <x v="2"/>
    <x v="9"/>
    <x v="7"/>
    <s v=""/>
    <x v="1"/>
    <x v="15"/>
    <n v="859893.36"/>
    <s v=""/>
    <m/>
    <m/>
    <x v="1"/>
    <n v="859893.36"/>
  </r>
  <r>
    <s v="n"/>
    <x v="1"/>
    <x v="1"/>
    <x v="1"/>
    <m/>
    <x v="1"/>
    <x v="16"/>
    <n v="776343.28616000002"/>
    <m/>
    <m/>
    <m/>
    <x v="1"/>
    <n v="776343.28616000002"/>
  </r>
  <r>
    <s v="n"/>
    <x v="10"/>
    <x v="7"/>
    <x v="1"/>
    <m/>
    <x v="1"/>
    <x v="17"/>
    <n v="739509.94177999999"/>
    <m/>
    <m/>
    <m/>
    <x v="1"/>
    <n v="739509.94177999999"/>
  </r>
  <r>
    <s v="n"/>
    <x v="11"/>
    <x v="7"/>
    <x v="1"/>
    <m/>
    <x v="1"/>
    <x v="17"/>
    <n v="729436.21626999998"/>
    <m/>
    <m/>
    <m/>
    <x v="1"/>
    <n v="729436.21626999998"/>
  </r>
  <r>
    <m/>
    <x v="8"/>
    <x v="10"/>
    <x v="8"/>
    <s v=""/>
    <x v="1"/>
    <x v="18"/>
    <n v="840000"/>
    <s v=""/>
    <s v="25%"/>
    <n v="0.25"/>
    <x v="1"/>
    <n v="661812.9"/>
  </r>
  <r>
    <s v="n"/>
    <x v="0"/>
    <x v="0"/>
    <x v="1"/>
    <m/>
    <x v="1"/>
    <x v="1"/>
    <n v="655557.49388000008"/>
    <m/>
    <m/>
    <m/>
    <x v="1"/>
    <n v="655557.49388000008"/>
  </r>
  <r>
    <m/>
    <x v="8"/>
    <x v="10"/>
    <x v="8"/>
    <s v=""/>
    <x v="1"/>
    <x v="19"/>
    <n v="827000"/>
    <s v=""/>
    <n v="0.25"/>
    <n v="0.25"/>
    <x v="1"/>
    <n v="651570.56000000006"/>
  </r>
  <r>
    <s v="n"/>
    <x v="12"/>
    <x v="11"/>
    <x v="1"/>
    <m/>
    <x v="1"/>
    <x v="1"/>
    <n v="609510.21525000001"/>
    <m/>
    <m/>
    <m/>
    <x v="1"/>
    <n v="609510.21525000001"/>
  </r>
  <r>
    <s v="n"/>
    <x v="12"/>
    <x v="10"/>
    <x v="1"/>
    <m/>
    <x v="1"/>
    <x v="1"/>
    <n v="609510.21525000001"/>
    <m/>
    <m/>
    <m/>
    <x v="1"/>
    <n v="609510.21525000001"/>
  </r>
  <r>
    <m/>
    <x v="13"/>
    <x v="1"/>
    <x v="9"/>
    <s v="Manutenção do Transporte Escolar"/>
    <x v="10"/>
    <x v="20"/>
    <n v="734000"/>
    <s v="31%"/>
    <s v="35%"/>
    <n v="0.3"/>
    <x v="1"/>
    <n v="578298.42000000004"/>
  </r>
  <r>
    <s v="n"/>
    <x v="4"/>
    <x v="4"/>
    <x v="1"/>
    <m/>
    <x v="1"/>
    <x v="10"/>
    <n v="549655.33718000003"/>
    <m/>
    <m/>
    <m/>
    <x v="1"/>
    <n v="549655.33718000003"/>
  </r>
  <r>
    <m/>
    <x v="11"/>
    <x v="12"/>
    <x v="10"/>
    <s v=""/>
    <x v="1"/>
    <x v="21"/>
    <n v="660535"/>
    <s v=""/>
    <m/>
    <m/>
    <x v="1"/>
    <n v="520417.37"/>
  </r>
  <r>
    <m/>
    <x v="7"/>
    <x v="4"/>
    <x v="6"/>
    <s v="Realização de transporte de pacientes"/>
    <x v="11"/>
    <x v="22"/>
    <n v="605000"/>
    <s v="5%"/>
    <s v="25%"/>
    <n v="0.25"/>
    <x v="1"/>
    <n v="476662.87"/>
  </r>
  <r>
    <m/>
    <x v="8"/>
    <x v="10"/>
    <x v="8"/>
    <s v=""/>
    <x v="1"/>
    <x v="23"/>
    <n v="580000"/>
    <s v=""/>
    <n v="0.25"/>
    <n v="0.25"/>
    <x v="1"/>
    <n v="456966.05"/>
  </r>
  <r>
    <m/>
    <x v="13"/>
    <x v="1"/>
    <x v="9"/>
    <s v="Manutenção do Transporte Escolar"/>
    <x v="12"/>
    <x v="24"/>
    <n v="550000"/>
    <s v="25%"/>
    <s v="25%"/>
    <n v="0.25"/>
    <x v="1"/>
    <n v="433329.88"/>
  </r>
  <r>
    <m/>
    <x v="13"/>
    <x v="1"/>
    <x v="11"/>
    <s v="Atender as necessidades da merenda escolar"/>
    <x v="13"/>
    <x v="25"/>
    <n v="539000"/>
    <s v="25%"/>
    <s v="25%"/>
    <n v="0.25"/>
    <x v="1"/>
    <n v="424663.28"/>
  </r>
  <r>
    <m/>
    <x v="7"/>
    <x v="4"/>
    <x v="12"/>
    <s v=""/>
    <x v="1"/>
    <x v="26"/>
    <n v="520632"/>
    <s v=""/>
    <n v="0.25"/>
    <n v="0.25"/>
    <x v="1"/>
    <n v="410191.64"/>
  </r>
  <r>
    <s v="n"/>
    <x v="0"/>
    <x v="10"/>
    <x v="13"/>
    <s v="Construção de praças e áreas de lazer"/>
    <x v="14"/>
    <x v="27"/>
    <n v="391022"/>
    <s v="0%"/>
    <s v="15%"/>
    <n v="0.25"/>
    <x v="0"/>
    <n v="391022"/>
  </r>
  <r>
    <s v="n"/>
    <x v="13"/>
    <x v="1"/>
    <x v="14"/>
    <s v="Contrução das EMEIs dos Bairros Carvalho e Kenedy"/>
    <x v="15"/>
    <x v="28"/>
    <n v="360068"/>
    <s v="25%"/>
    <s v="25%"/>
    <n v="0.25"/>
    <x v="0"/>
    <n v="360068"/>
  </r>
  <r>
    <m/>
    <x v="13"/>
    <x v="1"/>
    <x v="15"/>
    <s v="Manutenção  dos Espaços Físicos Existentes e Implementação da Banda Municipal"/>
    <x v="16"/>
    <x v="29"/>
    <n v="411148"/>
    <s v="15%"/>
    <s v="25%"/>
    <n v="0.25"/>
    <x v="1"/>
    <n v="323932.21000000002"/>
  </r>
  <r>
    <m/>
    <x v="7"/>
    <x v="4"/>
    <x v="16"/>
    <s v="Manutenção da farmácia municipal"/>
    <x v="17"/>
    <x v="30"/>
    <n v="400000"/>
    <s v="25%"/>
    <s v="50%"/>
    <n v="0.25"/>
    <x v="1"/>
    <n v="315149"/>
  </r>
  <r>
    <s v="n"/>
    <x v="14"/>
    <x v="13"/>
    <x v="1"/>
    <m/>
    <x v="1"/>
    <x v="1"/>
    <n v="307467.70851000003"/>
    <m/>
    <m/>
    <m/>
    <x v="1"/>
    <n v="307467.70851000003"/>
  </r>
  <r>
    <m/>
    <x v="0"/>
    <x v="7"/>
    <x v="17"/>
    <s v=""/>
    <x v="18"/>
    <x v="31"/>
    <n v="374989"/>
    <s v=""/>
    <n v="0.8"/>
    <n v="0.2"/>
    <x v="1"/>
    <n v="295443.52"/>
  </r>
  <r>
    <m/>
    <x v="8"/>
    <x v="0"/>
    <x v="18"/>
    <s v="Recuperação de ruas pavimentadas e não-pavimentadas"/>
    <x v="19"/>
    <x v="32"/>
    <n v="352161"/>
    <s v="20%"/>
    <s v="25%"/>
    <n v="0.25"/>
    <x v="1"/>
    <n v="277457.96999999997"/>
  </r>
  <r>
    <m/>
    <x v="7"/>
    <x v="14"/>
    <x v="19"/>
    <s v=""/>
    <x v="1"/>
    <x v="33"/>
    <n v="350000"/>
    <s v=""/>
    <m/>
    <m/>
    <x v="1"/>
    <n v="275755.38"/>
  </r>
  <r>
    <s v="n"/>
    <x v="3"/>
    <x v="3"/>
    <x v="1"/>
    <m/>
    <x v="1"/>
    <x v="1"/>
    <n v="264853.26120000001"/>
    <m/>
    <m/>
    <m/>
    <x v="1"/>
    <n v="264853.26120000001"/>
  </r>
  <r>
    <m/>
    <x v="7"/>
    <x v="4"/>
    <x v="20"/>
    <s v="Manutenção das UBSs e ESFs"/>
    <x v="20"/>
    <x v="34"/>
    <n v="323160"/>
    <s v="25%"/>
    <s v="25%"/>
    <n v="0.25"/>
    <x v="1"/>
    <n v="254608.88"/>
  </r>
  <r>
    <m/>
    <x v="13"/>
    <x v="1"/>
    <x v="9"/>
    <s v="Qualificação do Transporte Escolar"/>
    <x v="21"/>
    <x v="35"/>
    <n v="320000"/>
    <s v="0%"/>
    <n v="0.25"/>
    <n v="0.25"/>
    <x v="1"/>
    <n v="252119.2"/>
  </r>
  <r>
    <s v="n"/>
    <x v="15"/>
    <x v="7"/>
    <x v="1"/>
    <m/>
    <x v="1"/>
    <x v="17"/>
    <n v="242732.89009"/>
    <m/>
    <m/>
    <m/>
    <x v="1"/>
    <n v="242732.89009"/>
  </r>
  <r>
    <s v="n"/>
    <x v="8"/>
    <x v="0"/>
    <x v="1"/>
    <m/>
    <x v="1"/>
    <x v="10"/>
    <n v="238769.50864999997"/>
    <m/>
    <m/>
    <m/>
    <x v="1"/>
    <n v="238769.50864999997"/>
  </r>
  <r>
    <s v="n"/>
    <x v="4"/>
    <x v="4"/>
    <x v="1"/>
    <m/>
    <x v="1"/>
    <x v="14"/>
    <n v="238703.4"/>
    <m/>
    <m/>
    <m/>
    <x v="1"/>
    <n v="238703.4"/>
  </r>
  <r>
    <m/>
    <x v="7"/>
    <x v="4"/>
    <x v="6"/>
    <s v="Realização de transporte de pacientes"/>
    <x v="22"/>
    <x v="36"/>
    <n v="300000"/>
    <s v="10%"/>
    <s v="20%"/>
    <n v="0.25"/>
    <x v="1"/>
    <n v="236361.75"/>
  </r>
  <r>
    <m/>
    <x v="9"/>
    <x v="8"/>
    <x v="21"/>
    <s v="Manutenção do Lar de Passagem"/>
    <x v="23"/>
    <x v="37"/>
    <n v="292254"/>
    <s v="50%"/>
    <s v="50%"/>
    <n v="0.25"/>
    <x v="1"/>
    <n v="230258.89"/>
  </r>
  <r>
    <m/>
    <x v="7"/>
    <x v="4"/>
    <x v="12"/>
    <s v=""/>
    <x v="1"/>
    <x v="38"/>
    <n v="283635"/>
    <s v=""/>
    <n v="0.25"/>
    <n v="0.25"/>
    <x v="1"/>
    <n v="223468.22"/>
  </r>
  <r>
    <m/>
    <x v="12"/>
    <x v="10"/>
    <x v="8"/>
    <s v="Manutenção da coleta seletiva"/>
    <x v="24"/>
    <x v="39"/>
    <n v="270000"/>
    <s v="0%"/>
    <s v="27%"/>
    <n v="0.25"/>
    <x v="1"/>
    <n v="212725.58"/>
  </r>
  <r>
    <m/>
    <x v="5"/>
    <x v="7"/>
    <x v="22"/>
    <s v=""/>
    <x v="1"/>
    <x v="40"/>
    <n v="270000"/>
    <s v=""/>
    <n v="0.25"/>
    <n v="0.25"/>
    <x v="1"/>
    <n v="212725.58"/>
  </r>
  <r>
    <m/>
    <x v="13"/>
    <x v="1"/>
    <x v="23"/>
    <s v="Garantir  o atendimento a alunos com deficiência"/>
    <x v="25"/>
    <x v="41"/>
    <n v="260400"/>
    <s v="25%"/>
    <s v="25%"/>
    <n v="0.25"/>
    <x v="1"/>
    <n v="205162"/>
  </r>
  <r>
    <m/>
    <x v="3"/>
    <x v="3"/>
    <x v="24"/>
    <s v=""/>
    <x v="1"/>
    <x v="42"/>
    <n v="232450"/>
    <s v=""/>
    <n v="0.25"/>
    <n v="0.25"/>
    <x v="1"/>
    <n v="183140.96"/>
  </r>
  <r>
    <m/>
    <x v="2"/>
    <x v="7"/>
    <x v="25"/>
    <s v=""/>
    <x v="1"/>
    <x v="43"/>
    <n v="220000"/>
    <s v=""/>
    <n v="0.25"/>
    <n v="0.25"/>
    <x v="1"/>
    <n v="173331.95"/>
  </r>
  <r>
    <s v="n"/>
    <x v="4"/>
    <x v="4"/>
    <x v="1"/>
    <m/>
    <x v="1"/>
    <x v="44"/>
    <n v="171957.38729000001"/>
    <m/>
    <m/>
    <m/>
    <x v="1"/>
    <n v="171957.38729000001"/>
  </r>
  <r>
    <m/>
    <x v="7"/>
    <x v="4"/>
    <x v="20"/>
    <s v="Manutenção das UBSs e ESFs"/>
    <x v="26"/>
    <x v="45"/>
    <n v="217366"/>
    <s v="12%"/>
    <s v="25%"/>
    <n v="0.25"/>
    <x v="1"/>
    <n v="171256.7"/>
  </r>
  <r>
    <s v="n"/>
    <x v="9"/>
    <x v="8"/>
    <x v="1"/>
    <m/>
    <x v="1"/>
    <x v="10"/>
    <n v="170618.17610000001"/>
    <m/>
    <m/>
    <m/>
    <x v="1"/>
    <n v="170618.17610000001"/>
  </r>
  <r>
    <m/>
    <x v="13"/>
    <x v="1"/>
    <x v="9"/>
    <s v="Qualificação do Transporte Escolar"/>
    <x v="27"/>
    <x v="46"/>
    <n v="215000"/>
    <s v="0%"/>
    <m/>
    <n v="1"/>
    <x v="1"/>
    <n v="169392.59"/>
  </r>
  <r>
    <s v="n"/>
    <x v="7"/>
    <x v="4"/>
    <x v="6"/>
    <s v="Reforma da Ala SUS da Santa Casa"/>
    <x v="28"/>
    <x v="47"/>
    <n v="161858"/>
    <s v="8%"/>
    <s v="20%"/>
    <n v="0.2"/>
    <x v="0"/>
    <n v="161858"/>
  </r>
  <r>
    <m/>
    <x v="12"/>
    <x v="11"/>
    <x v="26"/>
    <s v="Incentivo a produção e industrialização de frutas"/>
    <x v="29"/>
    <x v="48"/>
    <n v="200000"/>
    <s v="0%"/>
    <m/>
    <n v="1"/>
    <x v="1"/>
    <n v="157574.5"/>
  </r>
  <r>
    <m/>
    <x v="12"/>
    <x v="11"/>
    <x v="27"/>
    <s v="Manutenção e recuperação das estradas rurais"/>
    <x v="30"/>
    <x v="49"/>
    <n v="200000"/>
    <s v="25%"/>
    <s v="25%"/>
    <n v="0.25"/>
    <x v="1"/>
    <n v="157574.5"/>
  </r>
  <r>
    <m/>
    <x v="8"/>
    <x v="10"/>
    <x v="8"/>
    <s v="Coleta, transbordo e destinação final do lixo urbano"/>
    <x v="31"/>
    <x v="50"/>
    <n v="200000"/>
    <s v="0%"/>
    <n v="0.5"/>
    <n v="0.5"/>
    <x v="1"/>
    <n v="157574.5"/>
  </r>
  <r>
    <m/>
    <x v="5"/>
    <x v="7"/>
    <x v="25"/>
    <s v="Aquisição e adequação de prédios públicos"/>
    <x v="32"/>
    <x v="51"/>
    <n v="200000"/>
    <s v="33%"/>
    <s v="33%"/>
    <n v="0.34"/>
    <x v="1"/>
    <n v="157574.5"/>
  </r>
  <r>
    <m/>
    <x v="5"/>
    <x v="15"/>
    <x v="28"/>
    <s v=""/>
    <x v="1"/>
    <x v="52"/>
    <n v="200000"/>
    <s v=""/>
    <m/>
    <m/>
    <x v="1"/>
    <n v="157574.5"/>
  </r>
  <r>
    <s v="n"/>
    <x v="5"/>
    <x v="7"/>
    <x v="1"/>
    <m/>
    <x v="1"/>
    <x v="10"/>
    <n v="154746.35667000001"/>
    <m/>
    <m/>
    <m/>
    <x v="1"/>
    <n v="154746.35667000001"/>
  </r>
  <r>
    <s v="n"/>
    <x v="10"/>
    <x v="7"/>
    <x v="1"/>
    <m/>
    <x v="1"/>
    <x v="10"/>
    <n v="143930.50784000001"/>
    <m/>
    <m/>
    <m/>
    <x v="1"/>
    <n v="143930.50784000001"/>
  </r>
  <r>
    <s v="n"/>
    <x v="8"/>
    <x v="0"/>
    <x v="1"/>
    <m/>
    <x v="1"/>
    <x v="14"/>
    <n v="132350.39999999999"/>
    <m/>
    <m/>
    <m/>
    <x v="1"/>
    <n v="132350.39999999999"/>
  </r>
  <r>
    <m/>
    <x v="8"/>
    <x v="0"/>
    <x v="29"/>
    <s v="Minimizar os problemas de alagamento da área urbana do município"/>
    <x v="33"/>
    <x v="53"/>
    <n v="155800"/>
    <s v="15%"/>
    <s v="25%"/>
    <n v="0.25"/>
    <x v="1"/>
    <n v="122750.54"/>
  </r>
  <r>
    <m/>
    <x v="12"/>
    <x v="11"/>
    <x v="26"/>
    <s v="Atendimento ao produtor rural através do Programa de Patrulha Agrícola"/>
    <x v="34"/>
    <x v="54"/>
    <n v="150000"/>
    <s v="25%"/>
    <s v="25%"/>
    <n v="0.25"/>
    <x v="1"/>
    <n v="118180.88"/>
  </r>
  <r>
    <s v="n"/>
    <x v="11"/>
    <x v="7"/>
    <x v="1"/>
    <m/>
    <x v="1"/>
    <x v="10"/>
    <n v="113361.26869"/>
    <m/>
    <m/>
    <m/>
    <x v="1"/>
    <n v="113361.26869"/>
  </r>
  <r>
    <m/>
    <x v="7"/>
    <x v="4"/>
    <x v="20"/>
    <s v="Manutenção das UBSs e ESFs"/>
    <x v="20"/>
    <x v="55"/>
    <n v="138483"/>
    <s v="25%"/>
    <s v="25%"/>
    <n v="0.25"/>
    <x v="1"/>
    <n v="109106.95"/>
  </r>
  <r>
    <s v="n"/>
    <x v="12"/>
    <x v="11"/>
    <x v="1"/>
    <m/>
    <x v="1"/>
    <x v="10"/>
    <n v="104061.48109"/>
    <m/>
    <m/>
    <m/>
    <x v="1"/>
    <n v="104061.48109"/>
  </r>
  <r>
    <s v="n"/>
    <x v="12"/>
    <x v="10"/>
    <x v="1"/>
    <m/>
    <x v="1"/>
    <x v="10"/>
    <n v="104061.48109"/>
    <m/>
    <m/>
    <m/>
    <x v="1"/>
    <n v="104061.48109"/>
  </r>
  <r>
    <m/>
    <x v="9"/>
    <x v="1"/>
    <x v="30"/>
    <s v="Passe Livre Estudantil"/>
    <x v="35"/>
    <x v="56"/>
    <n v="130000"/>
    <s v="15%"/>
    <s v="30%"/>
    <n v="0.25"/>
    <x v="1"/>
    <n v="102423.43"/>
  </r>
  <r>
    <s v="n"/>
    <x v="0"/>
    <x v="0"/>
    <x v="1"/>
    <m/>
    <x v="1"/>
    <x v="10"/>
    <n v="98575.940529999993"/>
    <m/>
    <m/>
    <m/>
    <x v="1"/>
    <n v="98575.940529999993"/>
  </r>
  <r>
    <m/>
    <x v="13"/>
    <x v="1"/>
    <x v="31"/>
    <s v="Revitalização do Futsal Jaguarense"/>
    <x v="36"/>
    <x v="57"/>
    <n v="125000"/>
    <s v="20%"/>
    <s v="30%"/>
    <n v="0.3"/>
    <x v="1"/>
    <n v="98484.06"/>
  </r>
  <r>
    <m/>
    <x v="0"/>
    <x v="7"/>
    <x v="32"/>
    <s v="Consolidação da transparência da informação pública"/>
    <x v="37"/>
    <x v="58"/>
    <n v="124800"/>
    <s v="25%"/>
    <s v="25%"/>
    <n v="0.25"/>
    <x v="1"/>
    <n v="98326.49"/>
  </r>
  <r>
    <m/>
    <x v="12"/>
    <x v="11"/>
    <x v="27"/>
    <s v="Manutenção e recuperação das estradas rurais"/>
    <x v="38"/>
    <x v="59"/>
    <n v="120000"/>
    <s v="30%"/>
    <s v="25%"/>
    <n v="0.25"/>
    <x v="1"/>
    <n v="94544.7"/>
  </r>
  <r>
    <m/>
    <x v="7"/>
    <x v="4"/>
    <x v="20"/>
    <s v="Manutenção das UBSs e ESFs"/>
    <x v="26"/>
    <x v="60"/>
    <n v="115923"/>
    <s v="12%"/>
    <s v="25%"/>
    <n v="0.25"/>
    <x v="1"/>
    <n v="91332.54"/>
  </r>
  <r>
    <m/>
    <x v="13"/>
    <x v="1"/>
    <x v="23"/>
    <s v="Garantir  o atendimento a alunos com deficiência"/>
    <x v="39"/>
    <x v="61"/>
    <n v="115000"/>
    <s v="25%"/>
    <s v="25%"/>
    <n v="0.25"/>
    <x v="1"/>
    <n v="90605.34"/>
  </r>
  <r>
    <m/>
    <x v="13"/>
    <x v="1"/>
    <x v="15"/>
    <s v="Ampliação e qualificação dos espaços físicos existentes"/>
    <x v="16"/>
    <x v="62"/>
    <n v="105000"/>
    <s v="15%"/>
    <s v="25%"/>
    <n v="0.25"/>
    <x v="1"/>
    <n v="82726.61"/>
  </r>
  <r>
    <m/>
    <x v="12"/>
    <x v="11"/>
    <x v="26"/>
    <s v="Incentivo ao produtor rural através do Troca-troca"/>
    <x v="40"/>
    <x v="63"/>
    <n v="104500"/>
    <s v="25%"/>
    <s v="25%"/>
    <n v="0.25"/>
    <x v="1"/>
    <n v="82332.679999999993"/>
  </r>
  <r>
    <m/>
    <x v="7"/>
    <x v="4"/>
    <x v="20"/>
    <s v="Manutenção das UBSs e ESFs"/>
    <x v="41"/>
    <x v="64"/>
    <n v="102814"/>
    <s v=""/>
    <s v="33%"/>
    <n v="0.33"/>
    <x v="1"/>
    <n v="81004.320000000007"/>
  </r>
  <r>
    <s v="n"/>
    <x v="8"/>
    <x v="0"/>
    <x v="1"/>
    <m/>
    <x v="1"/>
    <x v="16"/>
    <n v="80810.866630000004"/>
    <m/>
    <m/>
    <m/>
    <x v="1"/>
    <n v="80810.866630000004"/>
  </r>
  <r>
    <s v="n"/>
    <x v="5"/>
    <x v="7"/>
    <x v="1"/>
    <m/>
    <x v="1"/>
    <x v="14"/>
    <n v="80355.600000000006"/>
    <m/>
    <m/>
    <m/>
    <x v="1"/>
    <n v="80355.600000000006"/>
  </r>
  <r>
    <m/>
    <x v="3"/>
    <x v="3"/>
    <x v="33"/>
    <s v="Promoção e democratização da cultura através do Sistema Municipal de Cultura"/>
    <x v="42"/>
    <x v="65"/>
    <n v="100000"/>
    <s v="50%"/>
    <n v="0.25"/>
    <n v="0.25"/>
    <x v="1"/>
    <n v="78787.25"/>
  </r>
  <r>
    <m/>
    <x v="12"/>
    <x v="10"/>
    <x v="8"/>
    <s v="Construção do galpão de processamento do PET"/>
    <x v="43"/>
    <x v="66"/>
    <n v="100000"/>
    <s v="60%"/>
    <n v="0.3"/>
    <n v="0.7"/>
    <x v="1"/>
    <n v="78787.25"/>
  </r>
  <r>
    <m/>
    <x v="13"/>
    <x v="16"/>
    <x v="34"/>
    <s v=""/>
    <x v="1"/>
    <x v="67"/>
    <n v="100000"/>
    <s v=""/>
    <m/>
    <m/>
    <x v="1"/>
    <n v="78787.25"/>
  </r>
  <r>
    <s v="n"/>
    <x v="9"/>
    <x v="8"/>
    <x v="1"/>
    <m/>
    <x v="1"/>
    <x v="14"/>
    <n v="73265.399999999994"/>
    <m/>
    <m/>
    <m/>
    <x v="1"/>
    <n v="73265.399999999994"/>
  </r>
  <r>
    <m/>
    <x v="2"/>
    <x v="7"/>
    <x v="17"/>
    <s v="Qualificação da Arrecadação Municipal"/>
    <x v="44"/>
    <x v="68"/>
    <n v="92000"/>
    <s v="69%"/>
    <n v="0.3"/>
    <n v="0.3"/>
    <x v="1"/>
    <n v="72484.27"/>
  </r>
  <r>
    <m/>
    <x v="12"/>
    <x v="11"/>
    <x v="26"/>
    <s v=""/>
    <x v="1"/>
    <x v="69"/>
    <n v="91000"/>
    <s v=""/>
    <m/>
    <n v="0.5"/>
    <x v="1"/>
    <n v="71696.399999999994"/>
  </r>
  <r>
    <m/>
    <x v="13"/>
    <x v="1"/>
    <x v="14"/>
    <s v="Manutenção e Conservação dos espaços físicos existentes da Educação Infantil"/>
    <x v="45"/>
    <x v="70"/>
    <n v="89250"/>
    <s v="25%"/>
    <s v="25%"/>
    <n v="0.25"/>
    <x v="1"/>
    <n v="70317.62"/>
  </r>
  <r>
    <s v="n"/>
    <x v="14"/>
    <x v="13"/>
    <x v="1"/>
    <m/>
    <x v="1"/>
    <x v="10"/>
    <n v="67718.719259999998"/>
    <m/>
    <m/>
    <m/>
    <x v="1"/>
    <n v="67718.719259999998"/>
  </r>
  <r>
    <m/>
    <x v="7"/>
    <x v="4"/>
    <x v="35"/>
    <s v="Manutenção do CAPS"/>
    <x v="46"/>
    <x v="71"/>
    <n v="85000"/>
    <s v="25%"/>
    <s v="25%"/>
    <n v="0.25"/>
    <x v="1"/>
    <n v="66969.16"/>
  </r>
  <r>
    <m/>
    <x v="9"/>
    <x v="8"/>
    <x v="21"/>
    <s v="Manutenção do Centro de Referência Especializado em Assistência Soial"/>
    <x v="23"/>
    <x v="72"/>
    <n v="83598"/>
    <s v="50%"/>
    <s v="50%"/>
    <n v="0.25"/>
    <x v="1"/>
    <n v="65864.570000000007"/>
  </r>
  <r>
    <m/>
    <x v="8"/>
    <x v="17"/>
    <x v="36"/>
    <s v=""/>
    <x v="1"/>
    <x v="73"/>
    <n v="82177"/>
    <s v=""/>
    <m/>
    <m/>
    <x v="1"/>
    <n v="64745"/>
  </r>
  <r>
    <s v="n"/>
    <x v="5"/>
    <x v="7"/>
    <x v="1"/>
    <m/>
    <x v="1"/>
    <x v="16"/>
    <n v="64160.415150000001"/>
    <m/>
    <m/>
    <m/>
    <x v="1"/>
    <n v="64160.415150000001"/>
  </r>
  <r>
    <m/>
    <x v="12"/>
    <x v="10"/>
    <x v="37"/>
    <s v=""/>
    <x v="1"/>
    <x v="74"/>
    <n v="80000"/>
    <s v=""/>
    <m/>
    <n v="0.25"/>
    <x v="1"/>
    <n v="63029.8"/>
  </r>
  <r>
    <m/>
    <x v="13"/>
    <x v="1"/>
    <x v="11"/>
    <s v="Atender as necessidades da merenda escolar"/>
    <x v="13"/>
    <x v="75"/>
    <n v="79000"/>
    <s v="25%"/>
    <s v="25%"/>
    <n v="0.25"/>
    <x v="1"/>
    <n v="62241.93"/>
  </r>
  <r>
    <m/>
    <x v="9"/>
    <x v="8"/>
    <x v="38"/>
    <s v="Manutenção do Centro de Referência em Assistência Social"/>
    <x v="47"/>
    <x v="76"/>
    <n v="77040"/>
    <s v="25%"/>
    <s v="25%"/>
    <n v="0.25"/>
    <x v="1"/>
    <n v="60697.7"/>
  </r>
  <r>
    <m/>
    <x v="0"/>
    <x v="7"/>
    <x v="32"/>
    <s v="Manutenção e qualificação da comunicação governamental"/>
    <x v="48"/>
    <x v="77"/>
    <n v="75000"/>
    <s v="30%"/>
    <n v="0.25"/>
    <n v="0.25"/>
    <x v="1"/>
    <n v="59090.44"/>
  </r>
  <r>
    <m/>
    <x v="7"/>
    <x v="4"/>
    <x v="20"/>
    <s v="Manutenção das UBSs e ESFs"/>
    <x v="26"/>
    <x v="78"/>
    <n v="70767"/>
    <s v="12%"/>
    <s v="25%"/>
    <n v="0.25"/>
    <x v="1"/>
    <n v="55755.37"/>
  </r>
  <r>
    <s v="n"/>
    <x v="9"/>
    <x v="8"/>
    <x v="1"/>
    <m/>
    <x v="1"/>
    <x v="16"/>
    <n v="55158.087790000005"/>
    <m/>
    <m/>
    <m/>
    <x v="1"/>
    <n v="55158.087790000005"/>
  </r>
  <r>
    <m/>
    <x v="9"/>
    <x v="18"/>
    <x v="39"/>
    <s v="Auxílio Moradia"/>
    <x v="49"/>
    <x v="79"/>
    <n v="69894.5"/>
    <s v="25%"/>
    <s v="25%"/>
    <n v="0.25"/>
    <x v="1"/>
    <n v="55067.95"/>
  </r>
  <r>
    <m/>
    <x v="14"/>
    <x v="19"/>
    <x v="40"/>
    <s v=""/>
    <x v="1"/>
    <x v="80"/>
    <n v="69700"/>
    <s v=""/>
    <m/>
    <m/>
    <x v="1"/>
    <n v="54914.71"/>
  </r>
  <r>
    <m/>
    <x v="9"/>
    <x v="8"/>
    <x v="38"/>
    <s v="Manutenção das Subvenções Sociais"/>
    <x v="50"/>
    <x v="81"/>
    <n v="68397.436799999996"/>
    <s v="25%"/>
    <s v="25%"/>
    <n v="0.25"/>
    <x v="1"/>
    <n v="53888.46"/>
  </r>
  <r>
    <s v="n"/>
    <x v="10"/>
    <x v="7"/>
    <x v="1"/>
    <m/>
    <x v="1"/>
    <x v="16"/>
    <n v="53283.722180000004"/>
    <m/>
    <m/>
    <m/>
    <x v="1"/>
    <n v="53283.722180000004"/>
  </r>
  <r>
    <m/>
    <x v="3"/>
    <x v="3"/>
    <x v="24"/>
    <s v="Realização da Feira Binacional do Livro"/>
    <x v="1"/>
    <x v="82"/>
    <n v="65000"/>
    <s v=""/>
    <n v="0.25"/>
    <n v="0.25"/>
    <x v="1"/>
    <n v="51211.71"/>
  </r>
  <r>
    <m/>
    <x v="7"/>
    <x v="4"/>
    <x v="16"/>
    <s v="Manutenção da farmácia municipal"/>
    <x v="17"/>
    <x v="83"/>
    <n v="65000"/>
    <s v="25%"/>
    <s v="50%"/>
    <n v="0.25"/>
    <x v="1"/>
    <n v="51211.71"/>
  </r>
  <r>
    <s v="n"/>
    <x v="15"/>
    <x v="7"/>
    <x v="1"/>
    <m/>
    <x v="1"/>
    <x v="10"/>
    <n v="50019.891129999996"/>
    <m/>
    <m/>
    <m/>
    <x v="1"/>
    <n v="50019.891129999996"/>
  </r>
  <r>
    <s v="n"/>
    <x v="12"/>
    <x v="11"/>
    <x v="1"/>
    <m/>
    <x v="1"/>
    <x v="14"/>
    <n v="49631.4"/>
    <m/>
    <m/>
    <m/>
    <x v="1"/>
    <n v="49631.4"/>
  </r>
  <r>
    <s v="n"/>
    <x v="12"/>
    <x v="10"/>
    <x v="1"/>
    <m/>
    <x v="1"/>
    <x v="14"/>
    <n v="49631.4"/>
    <m/>
    <m/>
    <m/>
    <x v="1"/>
    <n v="49631.4"/>
  </r>
  <r>
    <m/>
    <x v="9"/>
    <x v="8"/>
    <x v="38"/>
    <s v="Manutenção do Programa Bolsa Família"/>
    <x v="51"/>
    <x v="84"/>
    <n v="61600"/>
    <s v="25%"/>
    <s v="25%"/>
    <n v="0.25"/>
    <x v="1"/>
    <n v="48532.95"/>
  </r>
  <r>
    <m/>
    <x v="12"/>
    <x v="10"/>
    <x v="41"/>
    <s v="Monitorar PRAD da área do antigo lixão"/>
    <x v="52"/>
    <x v="85"/>
    <n v="60000"/>
    <s v="25%"/>
    <s v="25%"/>
    <n v="0.25"/>
    <x v="1"/>
    <n v="47272.35"/>
  </r>
  <r>
    <m/>
    <x v="13"/>
    <x v="1"/>
    <x v="14"/>
    <s v="Manutenção e Conservação dos espaços físicos existentes da Educação Infantil"/>
    <x v="53"/>
    <x v="86"/>
    <n v="60000"/>
    <s v="0%"/>
    <m/>
    <n v="1"/>
    <x v="1"/>
    <n v="47272.35"/>
  </r>
  <r>
    <s v="n"/>
    <x v="10"/>
    <x v="7"/>
    <x v="1"/>
    <m/>
    <x v="1"/>
    <x v="14"/>
    <n v="47268"/>
    <m/>
    <m/>
    <m/>
    <x v="1"/>
    <n v="47268"/>
  </r>
  <r>
    <s v="n"/>
    <x v="3"/>
    <x v="3"/>
    <x v="1"/>
    <m/>
    <x v="1"/>
    <x v="10"/>
    <n v="45809.674290000003"/>
    <m/>
    <m/>
    <m/>
    <x v="1"/>
    <n v="45809.674290000003"/>
  </r>
  <r>
    <m/>
    <x v="12"/>
    <x v="11"/>
    <x v="42"/>
    <s v="Construção e manutenção de poços tubulares, cisternas, cacimbas e açudes"/>
    <x v="54"/>
    <x v="87"/>
    <n v="58000"/>
    <s v="5%"/>
    <s v="25%"/>
    <n v="0.25"/>
    <x v="1"/>
    <n v="45696.61"/>
  </r>
  <r>
    <m/>
    <x v="9"/>
    <x v="8"/>
    <x v="21"/>
    <s v="Manutenção do Centro de Referência Especializado em Assistência Soial"/>
    <x v="55"/>
    <x v="88"/>
    <n v="57319.867400000003"/>
    <s v="25%"/>
    <s v="25%"/>
    <n v="0.25"/>
    <x v="1"/>
    <n v="45160.75"/>
  </r>
  <r>
    <m/>
    <x v="15"/>
    <x v="18"/>
    <x v="43"/>
    <s v="Monitoramento e atendimento à situações de risco"/>
    <x v="56"/>
    <x v="89"/>
    <n v="56672"/>
    <n v="0.25"/>
    <n v="0.25"/>
    <n v="0.25"/>
    <x v="1"/>
    <n v="44650.31"/>
  </r>
  <r>
    <s v="n"/>
    <x v="0"/>
    <x v="0"/>
    <x v="1"/>
    <m/>
    <x v="1"/>
    <x v="16"/>
    <n v="42369.363790000003"/>
    <m/>
    <m/>
    <m/>
    <x v="1"/>
    <n v="42369.363790000003"/>
  </r>
  <r>
    <m/>
    <x v="3"/>
    <x v="3"/>
    <x v="3"/>
    <s v="Manutenção e Gestão do Teatro Esperança"/>
    <x v="57"/>
    <x v="90"/>
    <n v="51780"/>
    <s v="0%"/>
    <s v="25%"/>
    <n v="0.25"/>
    <x v="1"/>
    <n v="40796.04"/>
  </r>
  <r>
    <m/>
    <x v="7"/>
    <x v="4"/>
    <x v="20"/>
    <s v="Manutenção das UBSs e ESFs"/>
    <x v="20"/>
    <x v="47"/>
    <n v="51186"/>
    <s v="25%"/>
    <s v="25%"/>
    <n v="0.25"/>
    <x v="1"/>
    <n v="40328.04"/>
  </r>
  <r>
    <m/>
    <x v="7"/>
    <x v="4"/>
    <x v="35"/>
    <s v="Manutenção do CAPS"/>
    <x v="46"/>
    <x v="91"/>
    <n v="48000"/>
    <s v="25%"/>
    <s v="25%"/>
    <n v="0.25"/>
    <x v="1"/>
    <n v="37817.879999999997"/>
  </r>
  <r>
    <s v="n"/>
    <x v="11"/>
    <x v="7"/>
    <x v="1"/>
    <m/>
    <x v="1"/>
    <x v="16"/>
    <n v="35483.015489999998"/>
    <m/>
    <m/>
    <m/>
    <x v="1"/>
    <n v="35483.015489999998"/>
  </r>
  <r>
    <m/>
    <x v="12"/>
    <x v="11"/>
    <x v="44"/>
    <s v="Fornecimento de cesta básica aos pescadores no período de defeso"/>
    <x v="58"/>
    <x v="92"/>
    <n v="45000"/>
    <s v="25%"/>
    <s v="25%"/>
    <n v="0.25"/>
    <x v="1"/>
    <n v="35454.26"/>
  </r>
  <r>
    <m/>
    <x v="8"/>
    <x v="0"/>
    <x v="18"/>
    <s v=""/>
    <x v="59"/>
    <x v="93"/>
    <n v="45000"/>
    <s v="0%"/>
    <s v="25%"/>
    <n v="0.25"/>
    <x v="1"/>
    <n v="35454.26"/>
  </r>
  <r>
    <s v="n"/>
    <x v="12"/>
    <x v="11"/>
    <x v="1"/>
    <m/>
    <x v="1"/>
    <x v="16"/>
    <n v="35308.040860000001"/>
    <m/>
    <m/>
    <m/>
    <x v="1"/>
    <n v="35308.040860000001"/>
  </r>
  <r>
    <s v="n"/>
    <x v="12"/>
    <x v="10"/>
    <x v="1"/>
    <m/>
    <x v="1"/>
    <x v="16"/>
    <n v="35308.040860000001"/>
    <m/>
    <m/>
    <m/>
    <x v="1"/>
    <n v="35308.040860000001"/>
  </r>
  <r>
    <m/>
    <x v="13"/>
    <x v="1"/>
    <x v="31"/>
    <s v="Realização de Eventos Esportivos Educativos"/>
    <x v="36"/>
    <x v="94"/>
    <n v="44000"/>
    <s v="20%"/>
    <s v="30%"/>
    <n v="1"/>
    <x v="1"/>
    <n v="34666.39"/>
  </r>
  <r>
    <m/>
    <x v="13"/>
    <x v="1"/>
    <x v="45"/>
    <s v="Reestruturação e Logística da Educação do Campo"/>
    <x v="60"/>
    <x v="95"/>
    <n v="42200"/>
    <s v="0%"/>
    <s v="50%"/>
    <n v="0.5"/>
    <x v="1"/>
    <n v="33248.22"/>
  </r>
  <r>
    <s v="n"/>
    <x v="11"/>
    <x v="7"/>
    <x v="1"/>
    <m/>
    <x v="1"/>
    <x v="14"/>
    <n v="33087.599999999999"/>
    <m/>
    <m/>
    <m/>
    <x v="1"/>
    <n v="33087.599999999999"/>
  </r>
  <r>
    <m/>
    <x v="15"/>
    <x v="20"/>
    <x v="46"/>
    <s v=""/>
    <x v="1"/>
    <x v="96"/>
    <n v="41405"/>
    <s v=""/>
    <m/>
    <m/>
    <x v="1"/>
    <n v="32621.86"/>
  </r>
  <r>
    <m/>
    <x v="7"/>
    <x v="4"/>
    <x v="47"/>
    <s v="Ações de vigilância e saúde"/>
    <x v="61"/>
    <x v="97"/>
    <n v="40000"/>
    <s v="25%"/>
    <s v="25%"/>
    <n v="0.25"/>
    <x v="1"/>
    <n v="31514.9"/>
  </r>
  <r>
    <m/>
    <x v="13"/>
    <x v="1"/>
    <x v="11"/>
    <s v="Atender as necessidades da merenda escolar"/>
    <x v="13"/>
    <x v="98"/>
    <n v="40000"/>
    <s v="25%"/>
    <s v="25%"/>
    <n v="0.25"/>
    <x v="1"/>
    <n v="31514.9"/>
  </r>
  <r>
    <m/>
    <x v="8"/>
    <x v="0"/>
    <x v="48"/>
    <s v="Substituição de luminárias"/>
    <x v="62"/>
    <x v="99"/>
    <n v="36000"/>
    <s v="0%"/>
    <s v="20%"/>
    <n v="0.15"/>
    <x v="1"/>
    <n v="28363.41"/>
  </r>
  <r>
    <m/>
    <x v="13"/>
    <x v="1"/>
    <x v="30"/>
    <s v="Atender a demanda dos espaços físicos destinados a Cursos de Graduação e  Pós Graduação"/>
    <x v="35"/>
    <x v="100"/>
    <n v="36000"/>
    <s v="15%"/>
    <s v="30%"/>
    <n v="0.25"/>
    <x v="1"/>
    <n v="28363.41"/>
  </r>
  <r>
    <s v="n"/>
    <x v="0"/>
    <x v="0"/>
    <x v="1"/>
    <m/>
    <x v="1"/>
    <x v="14"/>
    <n v="28360.799999999999"/>
    <m/>
    <m/>
    <m/>
    <x v="1"/>
    <n v="28360.799999999999"/>
  </r>
  <r>
    <s v="n"/>
    <x v="14"/>
    <x v="13"/>
    <x v="1"/>
    <m/>
    <x v="1"/>
    <x v="14"/>
    <n v="28360.799999999999"/>
    <m/>
    <m/>
    <m/>
    <x v="1"/>
    <n v="28360.799999999999"/>
  </r>
  <r>
    <m/>
    <x v="2"/>
    <x v="7"/>
    <x v="17"/>
    <s v="Manutenção da Arrecadação Municipal"/>
    <x v="63"/>
    <x v="101"/>
    <n v="35900"/>
    <s v="30%"/>
    <s v="50%"/>
    <n v="0.2"/>
    <x v="1"/>
    <n v="28284.62"/>
  </r>
  <r>
    <m/>
    <x v="7"/>
    <x v="4"/>
    <x v="16"/>
    <s v="Manutenção da farmácia municipal"/>
    <x v="64"/>
    <x v="102"/>
    <n v="35000"/>
    <s v="25%"/>
    <s v="50%"/>
    <n v="0.25"/>
    <x v="1"/>
    <n v="27575.54"/>
  </r>
  <r>
    <m/>
    <x v="13"/>
    <x v="1"/>
    <x v="14"/>
    <s v="Manutenção e Conservação dos espaços físicos existentes da Educação Infantil"/>
    <x v="45"/>
    <x v="103"/>
    <n v="35000"/>
    <s v="25%"/>
    <s v="25%"/>
    <n v="0.25"/>
    <x v="1"/>
    <n v="27575.54"/>
  </r>
  <r>
    <m/>
    <x v="3"/>
    <x v="3"/>
    <x v="24"/>
    <s v=""/>
    <x v="1"/>
    <x v="104"/>
    <n v="32000"/>
    <s v=""/>
    <n v="0.25"/>
    <n v="0.25"/>
    <x v="1"/>
    <n v="25211.919999999998"/>
  </r>
  <r>
    <m/>
    <x v="0"/>
    <x v="7"/>
    <x v="32"/>
    <s v="Consolidação da transparência da informação pública"/>
    <x v="37"/>
    <x v="105"/>
    <n v="32000"/>
    <s v="25%"/>
    <s v="25%"/>
    <n v="0.25"/>
    <x v="1"/>
    <n v="25211.919999999998"/>
  </r>
  <r>
    <m/>
    <x v="7"/>
    <x v="4"/>
    <x v="20"/>
    <s v="Manutenção das UBSs e ESFs"/>
    <x v="26"/>
    <x v="106"/>
    <n v="30599"/>
    <s v="12%"/>
    <s v="25%"/>
    <n v="0.25"/>
    <x v="1"/>
    <n v="24108.11"/>
  </r>
  <r>
    <m/>
    <x v="12"/>
    <x v="11"/>
    <x v="27"/>
    <s v="Manutenção e recuperação das estradas rurais"/>
    <x v="65"/>
    <x v="107"/>
    <n v="30000"/>
    <s v="33%"/>
    <s v="33%"/>
    <n v="0.33"/>
    <x v="1"/>
    <n v="23636.18"/>
  </r>
  <r>
    <m/>
    <x v="0"/>
    <x v="7"/>
    <x v="32"/>
    <s v="Consolidação da transparência da informação pública"/>
    <x v="37"/>
    <x v="108"/>
    <n v="30000"/>
    <s v="25%"/>
    <s v="25%"/>
    <n v="0.25"/>
    <x v="1"/>
    <n v="23636.18"/>
  </r>
  <r>
    <m/>
    <x v="8"/>
    <x v="0"/>
    <x v="18"/>
    <s v="Recuperação de ruas pavimentadas e não-pavimentadas"/>
    <x v="66"/>
    <x v="109"/>
    <n v="30000"/>
    <s v="50%"/>
    <s v="50%"/>
    <n v="0.25"/>
    <x v="1"/>
    <n v="23636.18"/>
  </r>
  <r>
    <m/>
    <x v="2"/>
    <x v="21"/>
    <x v="49"/>
    <s v=""/>
    <x v="1"/>
    <x v="110"/>
    <n v="30000"/>
    <s v=""/>
    <m/>
    <m/>
    <x v="1"/>
    <n v="23636.18"/>
  </r>
  <r>
    <m/>
    <x v="2"/>
    <x v="7"/>
    <x v="17"/>
    <s v="Qualificação da Arrecadação Municipal"/>
    <x v="63"/>
    <x v="101"/>
    <n v="30000"/>
    <s v="30%"/>
    <s v="50%"/>
    <n v="0.2"/>
    <x v="1"/>
    <n v="23636.18"/>
  </r>
  <r>
    <m/>
    <x v="7"/>
    <x v="4"/>
    <x v="16"/>
    <s v="Manutenção da farmácia municipal"/>
    <x v="67"/>
    <x v="111"/>
    <n v="30000"/>
    <s v="25%"/>
    <s v="50%"/>
    <n v="0.25"/>
    <x v="1"/>
    <n v="23636.18"/>
  </r>
  <r>
    <m/>
    <x v="7"/>
    <x v="4"/>
    <x v="6"/>
    <s v="Contratualização de exames e consultas"/>
    <x v="68"/>
    <x v="112"/>
    <n v="30000"/>
    <s v="15%"/>
    <s v="15%"/>
    <n v="0.25"/>
    <x v="1"/>
    <n v="23636.18"/>
  </r>
  <r>
    <m/>
    <x v="5"/>
    <x v="7"/>
    <x v="50"/>
    <s v="Instalação da rampa e posto de abastecimento municipal"/>
    <x v="69"/>
    <x v="113"/>
    <n v="30000"/>
    <s v="0%"/>
    <m/>
    <n v="1"/>
    <x v="1"/>
    <n v="23636.18"/>
  </r>
  <r>
    <m/>
    <x v="9"/>
    <x v="18"/>
    <x v="51"/>
    <s v=""/>
    <x v="70"/>
    <x v="114"/>
    <n v="28498.932000000001"/>
    <s v="0%"/>
    <s v="25%"/>
    <n v="0.25"/>
    <x v="1"/>
    <n v="22453.52"/>
  </r>
  <r>
    <m/>
    <x v="3"/>
    <x v="3"/>
    <x v="24"/>
    <s v=""/>
    <x v="1"/>
    <x v="115"/>
    <n v="27000"/>
    <s v=""/>
    <n v="0.25"/>
    <n v="0.25"/>
    <x v="1"/>
    <n v="21272.560000000001"/>
  </r>
  <r>
    <m/>
    <x v="13"/>
    <x v="1"/>
    <x v="30"/>
    <s v="Atender a demanda dos espaços físicos destinados a Cursos de Graduação e  Pós Graduação"/>
    <x v="71"/>
    <x v="116"/>
    <n v="26400"/>
    <s v="25%"/>
    <s v="28%"/>
    <n v="0.25"/>
    <x v="1"/>
    <n v="20799.830000000002"/>
  </r>
  <r>
    <m/>
    <x v="7"/>
    <x v="4"/>
    <x v="35"/>
    <s v="Manutenção do CAPS"/>
    <x v="46"/>
    <x v="117"/>
    <n v="26315"/>
    <s v="25%"/>
    <s v="25%"/>
    <n v="0.25"/>
    <x v="1"/>
    <n v="20732.86"/>
  </r>
  <r>
    <m/>
    <x v="3"/>
    <x v="22"/>
    <x v="52"/>
    <s v=""/>
    <x v="1"/>
    <x v="118"/>
    <n v="25555"/>
    <s v=""/>
    <m/>
    <m/>
    <x v="1"/>
    <n v="20134.080000000002"/>
  </r>
  <r>
    <m/>
    <x v="15"/>
    <x v="8"/>
    <x v="53"/>
    <s v=""/>
    <x v="1"/>
    <x v="119"/>
    <n v="25000"/>
    <s v=""/>
    <m/>
    <m/>
    <x v="1"/>
    <n v="19696.810000000001"/>
  </r>
  <r>
    <m/>
    <x v="0"/>
    <x v="7"/>
    <x v="32"/>
    <s v="Consolidação da transparência da informação pública"/>
    <x v="37"/>
    <x v="120"/>
    <n v="25000"/>
    <s v="25%"/>
    <s v="25%"/>
    <n v="0.25"/>
    <x v="1"/>
    <n v="19696.810000000001"/>
  </r>
  <r>
    <m/>
    <x v="7"/>
    <x v="4"/>
    <x v="47"/>
    <s v="Ações de vigilância e saúde"/>
    <x v="72"/>
    <x v="121"/>
    <n v="25000"/>
    <s v="25%"/>
    <s v="25%"/>
    <n v="0.25"/>
    <x v="1"/>
    <n v="19696.810000000001"/>
  </r>
  <r>
    <m/>
    <x v="7"/>
    <x v="4"/>
    <x v="47"/>
    <s v="Ações de vigilância e saúde"/>
    <x v="72"/>
    <x v="122"/>
    <n v="25000"/>
    <s v="25%"/>
    <s v="25%"/>
    <n v="0.25"/>
    <x v="1"/>
    <n v="19696.810000000001"/>
  </r>
  <r>
    <m/>
    <x v="9"/>
    <x v="23"/>
    <x v="54"/>
    <s v=""/>
    <x v="1"/>
    <x v="123"/>
    <n v="24860"/>
    <s v=""/>
    <m/>
    <m/>
    <x v="1"/>
    <n v="19586.509999999998"/>
  </r>
  <r>
    <s v="n"/>
    <x v="15"/>
    <x v="7"/>
    <x v="1"/>
    <m/>
    <x v="1"/>
    <x v="16"/>
    <n v="19382.946309999999"/>
    <m/>
    <m/>
    <m/>
    <x v="1"/>
    <n v="19382.946309999999"/>
  </r>
  <r>
    <s v="n"/>
    <x v="3"/>
    <x v="3"/>
    <x v="1"/>
    <m/>
    <x v="1"/>
    <x v="14"/>
    <n v="18907.2"/>
    <m/>
    <m/>
    <m/>
    <x v="1"/>
    <n v="18907.2"/>
  </r>
  <r>
    <m/>
    <x v="7"/>
    <x v="4"/>
    <x v="20"/>
    <s v="Manutenção das UBSs e ESFs"/>
    <x v="41"/>
    <x v="124"/>
    <n v="23427"/>
    <s v=""/>
    <s v="33%"/>
    <n v="0.33"/>
    <x v="1"/>
    <n v="18457.490000000002"/>
  </r>
  <r>
    <m/>
    <x v="2"/>
    <x v="7"/>
    <x v="25"/>
    <s v="Capacitação dos servidores municipais"/>
    <x v="73"/>
    <x v="125"/>
    <n v="23275"/>
    <s v="30%"/>
    <s v="25%"/>
    <n v="0.25"/>
    <x v="1"/>
    <n v="18337.73"/>
  </r>
  <r>
    <m/>
    <x v="12"/>
    <x v="24"/>
    <x v="55"/>
    <s v=""/>
    <x v="1"/>
    <x v="126"/>
    <n v="23000"/>
    <s v=""/>
    <m/>
    <m/>
    <x v="1"/>
    <n v="18121.07"/>
  </r>
  <r>
    <m/>
    <x v="7"/>
    <x v="4"/>
    <x v="35"/>
    <s v="Manutenção do CAPS"/>
    <x v="46"/>
    <x v="127"/>
    <n v="21000"/>
    <s v="25%"/>
    <s v="25%"/>
    <n v="0.25"/>
    <x v="1"/>
    <n v="16545.32"/>
  </r>
  <r>
    <m/>
    <x v="3"/>
    <x v="8"/>
    <x v="56"/>
    <s v=""/>
    <x v="74"/>
    <x v="128"/>
    <n v="20000"/>
    <s v="50%"/>
    <n v="0.25"/>
    <n v="0.25"/>
    <x v="1"/>
    <n v="15757.45"/>
  </r>
  <r>
    <m/>
    <x v="9"/>
    <x v="8"/>
    <x v="38"/>
    <s v="Manutenção do Programa Bolsa Família"/>
    <x v="51"/>
    <x v="129"/>
    <n v="20000"/>
    <s v="25%"/>
    <s v="25%"/>
    <n v="0.25"/>
    <x v="1"/>
    <n v="15757.45"/>
  </r>
  <r>
    <m/>
    <x v="0"/>
    <x v="7"/>
    <x v="32"/>
    <s v="Manutenção e qualificação da comunicação governamental"/>
    <x v="75"/>
    <x v="130"/>
    <n v="20000"/>
    <s v="0%"/>
    <n v="0.5"/>
    <n v="0.5"/>
    <x v="1"/>
    <n v="15757.45"/>
  </r>
  <r>
    <m/>
    <x v="8"/>
    <x v="0"/>
    <x v="57"/>
    <s v="Ampliação do cemitério municipal"/>
    <x v="76"/>
    <x v="131"/>
    <n v="20000"/>
    <s v="0%"/>
    <s v="50%"/>
    <n v="0.5"/>
    <x v="1"/>
    <n v="15757.45"/>
  </r>
  <r>
    <m/>
    <x v="8"/>
    <x v="0"/>
    <x v="48"/>
    <s v="Substituição de luminárias"/>
    <x v="77"/>
    <x v="132"/>
    <n v="20000"/>
    <s v="10%"/>
    <s v="30%"/>
    <n v="0.2"/>
    <x v="1"/>
    <n v="15757.45"/>
  </r>
  <r>
    <m/>
    <x v="5"/>
    <x v="7"/>
    <x v="25"/>
    <s v="Capacitação dos servidores municipais"/>
    <x v="73"/>
    <x v="133"/>
    <n v="20000"/>
    <s v="30%"/>
    <s v="25%"/>
    <n v="0.25"/>
    <x v="1"/>
    <n v="15757.45"/>
  </r>
  <r>
    <m/>
    <x v="13"/>
    <x v="1"/>
    <x v="31"/>
    <s v="Conclusão da reforma do Ginásio Ferrujão"/>
    <x v="78"/>
    <x v="134"/>
    <n v="20000"/>
    <s v="0%"/>
    <m/>
    <n v="0.3"/>
    <x v="1"/>
    <n v="15757.45"/>
  </r>
  <r>
    <m/>
    <x v="9"/>
    <x v="1"/>
    <x v="30"/>
    <s v="Atender a demanda dos espaços físicos destinados a Cursos de Graduação e  Pós Graduação"/>
    <x v="35"/>
    <x v="56"/>
    <n v="19731.73"/>
    <s v="15%"/>
    <s v="30%"/>
    <n v="0.25"/>
    <x v="1"/>
    <n v="15546.09"/>
  </r>
  <r>
    <m/>
    <x v="7"/>
    <x v="4"/>
    <x v="20"/>
    <s v="Manutenção das UBSs e ESFs"/>
    <x v="41"/>
    <x v="135"/>
    <n v="18742"/>
    <s v=""/>
    <s v="33%"/>
    <n v="0.33"/>
    <x v="1"/>
    <n v="14766.31"/>
  </r>
  <r>
    <m/>
    <x v="8"/>
    <x v="0"/>
    <x v="58"/>
    <s v="Qualificação da mobilidade urbana e da segurança no trânsito"/>
    <x v="79"/>
    <x v="136"/>
    <n v="18000"/>
    <s v="10%"/>
    <s v="30%"/>
    <n v="0.2"/>
    <x v="1"/>
    <n v="14181.71"/>
  </r>
  <r>
    <s v="n"/>
    <x v="3"/>
    <x v="3"/>
    <x v="1"/>
    <m/>
    <x v="1"/>
    <x v="16"/>
    <n v="13197.93397"/>
    <m/>
    <m/>
    <m/>
    <x v="1"/>
    <n v="13197.93397"/>
  </r>
  <r>
    <s v="n"/>
    <x v="14"/>
    <x v="13"/>
    <x v="1"/>
    <m/>
    <x v="1"/>
    <x v="16"/>
    <n v="12888.143190000001"/>
    <m/>
    <m/>
    <m/>
    <x v="1"/>
    <n v="12888.143190000001"/>
  </r>
  <r>
    <m/>
    <x v="9"/>
    <x v="8"/>
    <x v="21"/>
    <s v="Manutenção do Lar de Passagem"/>
    <x v="23"/>
    <x v="137"/>
    <n v="15246.5"/>
    <s v="50%"/>
    <s v="50%"/>
    <n v="0.25"/>
    <x v="1"/>
    <n v="12012.3"/>
  </r>
  <r>
    <m/>
    <x v="15"/>
    <x v="18"/>
    <x v="43"/>
    <s v=""/>
    <x v="1"/>
    <x v="138"/>
    <n v="15000"/>
    <s v=""/>
    <m/>
    <n v="0.25"/>
    <x v="1"/>
    <n v="11818.09"/>
  </r>
  <r>
    <m/>
    <x v="14"/>
    <x v="13"/>
    <x v="59"/>
    <s v="Incentivo à Economia Popular e Solidária"/>
    <x v="80"/>
    <x v="139"/>
    <n v="15000"/>
    <s v="25%"/>
    <s v="25%"/>
    <n v="0.25"/>
    <x v="1"/>
    <n v="11818.09"/>
  </r>
  <r>
    <m/>
    <x v="12"/>
    <x v="10"/>
    <x v="37"/>
    <s v="Controle da população de cães e gatos"/>
    <x v="81"/>
    <x v="140"/>
    <n v="15000"/>
    <s v="0%"/>
    <s v="25%"/>
    <n v="0.25"/>
    <x v="1"/>
    <n v="11818.09"/>
  </r>
  <r>
    <m/>
    <x v="12"/>
    <x v="10"/>
    <x v="37"/>
    <s v="Controle da população de cães e gatos"/>
    <x v="82"/>
    <x v="141"/>
    <n v="15000"/>
    <s v="0%"/>
    <s v="25%"/>
    <n v="0.25"/>
    <x v="1"/>
    <n v="11818.09"/>
  </r>
  <r>
    <m/>
    <x v="9"/>
    <x v="8"/>
    <x v="38"/>
    <s v="Manutenção do Programa Bolsa Família"/>
    <x v="51"/>
    <x v="142"/>
    <n v="15000"/>
    <s v="25%"/>
    <s v="25%"/>
    <n v="0.25"/>
    <x v="1"/>
    <n v="11818.09"/>
  </r>
  <r>
    <m/>
    <x v="13"/>
    <x v="1"/>
    <x v="14"/>
    <s v="Manutenção e Conservação dos espaços físicos existentes da Educação Infantil"/>
    <x v="83"/>
    <x v="143"/>
    <n v="15000"/>
    <s v="25%"/>
    <s v="25%"/>
    <n v="0.25"/>
    <x v="1"/>
    <n v="11818.09"/>
  </r>
  <r>
    <m/>
    <x v="13"/>
    <x v="1"/>
    <x v="11"/>
    <s v="Atender as necessidades da merenda escolar"/>
    <x v="84"/>
    <x v="144"/>
    <n v="15000"/>
    <s v="0%"/>
    <n v="0.8"/>
    <n v="0.2"/>
    <x v="1"/>
    <n v="11818.09"/>
  </r>
  <r>
    <m/>
    <x v="13"/>
    <x v="1"/>
    <x v="31"/>
    <s v="Realização e Apoio aos Eventos Esportivos"/>
    <x v="36"/>
    <x v="145"/>
    <n v="15000"/>
    <s v="20%"/>
    <s v="30%"/>
    <n v="0.25"/>
    <x v="1"/>
    <n v="11818.09"/>
  </r>
  <r>
    <s v="n"/>
    <x v="15"/>
    <x v="7"/>
    <x v="1"/>
    <m/>
    <x v="1"/>
    <x v="14"/>
    <n v="11817"/>
    <m/>
    <m/>
    <m/>
    <x v="1"/>
    <n v="11817"/>
  </r>
  <r>
    <m/>
    <x v="12"/>
    <x v="11"/>
    <x v="42"/>
    <s v="Construção de redes de abastecimento de água nas comunidades rurais"/>
    <x v="85"/>
    <x v="146"/>
    <n v="14650"/>
    <s v="0%"/>
    <s v="25%"/>
    <n v="0.25"/>
    <x v="1"/>
    <n v="11542.33"/>
  </r>
  <r>
    <m/>
    <x v="13"/>
    <x v="1"/>
    <x v="60"/>
    <s v="Desenvolvimento e Manutenção do Programa"/>
    <x v="86"/>
    <x v="147"/>
    <n v="14400"/>
    <s v="20%"/>
    <s v="20%"/>
    <n v="0.25"/>
    <x v="1"/>
    <n v="11345.36"/>
  </r>
  <r>
    <m/>
    <x v="9"/>
    <x v="8"/>
    <x v="21"/>
    <s v="Manutenção do Centro de Referência Especializado em Assistência Soial"/>
    <x v="87"/>
    <x v="148"/>
    <n v="14049.3"/>
    <s v="25%"/>
    <s v="25%"/>
    <n v="0.25"/>
    <x v="1"/>
    <n v="11069.06"/>
  </r>
  <r>
    <m/>
    <x v="0"/>
    <x v="25"/>
    <x v="61"/>
    <s v=""/>
    <x v="1"/>
    <x v="149"/>
    <n v="14000"/>
    <s v=""/>
    <m/>
    <m/>
    <x v="1"/>
    <n v="11030.22"/>
  </r>
  <r>
    <m/>
    <x v="9"/>
    <x v="8"/>
    <x v="38"/>
    <s v="Manutenção do Centro de Referência em Assistência Social"/>
    <x v="88"/>
    <x v="150"/>
    <n v="13732.922200000001"/>
    <s v="25%"/>
    <s v="25%"/>
    <n v="0.25"/>
    <x v="1"/>
    <n v="10819.79"/>
  </r>
  <r>
    <m/>
    <x v="9"/>
    <x v="8"/>
    <x v="62"/>
    <s v="Manutenção e Qualificação do Conselho Tutelar"/>
    <x v="89"/>
    <x v="151"/>
    <n v="13080.815199999999"/>
    <s v="25%"/>
    <s v="25%"/>
    <n v="0.25"/>
    <x v="1"/>
    <n v="10306.01"/>
  </r>
  <r>
    <m/>
    <x v="2"/>
    <x v="7"/>
    <x v="17"/>
    <s v="Qualificação da Arrecadação Municipal"/>
    <x v="63"/>
    <x v="152"/>
    <n v="12000"/>
    <s v="30%"/>
    <s v="50%"/>
    <n v="0.2"/>
    <x v="1"/>
    <n v="9454.4699999999993"/>
  </r>
  <r>
    <m/>
    <x v="13"/>
    <x v="1"/>
    <x v="14"/>
    <s v="Manutenção e Conservação dos espaços físicos existentes da Educação Infantil"/>
    <x v="83"/>
    <x v="153"/>
    <n v="12000"/>
    <s v="25%"/>
    <s v="25%"/>
    <n v="0.25"/>
    <x v="1"/>
    <n v="9454.4699999999993"/>
  </r>
  <r>
    <m/>
    <x v="9"/>
    <x v="18"/>
    <x v="51"/>
    <s v=""/>
    <x v="90"/>
    <x v="154"/>
    <n v="11399.5728"/>
    <s v="0%"/>
    <s v="25%"/>
    <n v="0.25"/>
    <x v="1"/>
    <n v="8981.41"/>
  </r>
  <r>
    <m/>
    <x v="9"/>
    <x v="18"/>
    <x v="39"/>
    <s v="Auxílio Moradia"/>
    <x v="91"/>
    <x v="155"/>
    <n v="11399.5728"/>
    <s v="25%"/>
    <s v="25%"/>
    <n v="0.25"/>
    <x v="1"/>
    <n v="8981.41"/>
  </r>
  <r>
    <m/>
    <x v="9"/>
    <x v="8"/>
    <x v="21"/>
    <s v="Políticas de Atendimento a Mulheres em situação de violência"/>
    <x v="92"/>
    <x v="156"/>
    <n v="11399.5728"/>
    <s v="20%"/>
    <n v="0.2"/>
    <n v="0.6"/>
    <x v="1"/>
    <n v="8981.41"/>
  </r>
  <r>
    <m/>
    <x v="9"/>
    <x v="8"/>
    <x v="38"/>
    <s v="Manutenção do Centro de Referência em Assistência Social"/>
    <x v="93"/>
    <x v="157"/>
    <n v="11399.5728"/>
    <s v="25%"/>
    <s v="25%"/>
    <n v="0.25"/>
    <x v="1"/>
    <n v="8981.41"/>
  </r>
  <r>
    <m/>
    <x v="9"/>
    <x v="8"/>
    <x v="38"/>
    <s v="Manutenção do Centro de Referência em Assistência Social"/>
    <x v="94"/>
    <x v="158"/>
    <n v="11399.5728"/>
    <s v="33%"/>
    <s v="33%"/>
    <n v="0.33"/>
    <x v="1"/>
    <n v="8981.41"/>
  </r>
  <r>
    <m/>
    <x v="9"/>
    <x v="18"/>
    <x v="39"/>
    <s v="Fundo Municipal de Habitação"/>
    <x v="95"/>
    <x v="159"/>
    <n v="11399.5728"/>
    <s v="20%"/>
    <s v="25%"/>
    <n v="0.25"/>
    <x v="1"/>
    <n v="8981.41"/>
  </r>
  <r>
    <m/>
    <x v="9"/>
    <x v="8"/>
    <x v="21"/>
    <s v="Manutenção do Centro de Referência Especializado em Assistência Soial"/>
    <x v="96"/>
    <x v="160"/>
    <n v="11399.5728"/>
    <s v="100%"/>
    <n v="0.25"/>
    <n v="0.25"/>
    <x v="1"/>
    <n v="8981.41"/>
  </r>
  <r>
    <m/>
    <x v="9"/>
    <x v="8"/>
    <x v="38"/>
    <s v="Manutenção do Centro de Referência em Assistência Social"/>
    <x v="93"/>
    <x v="161"/>
    <n v="11399.5728"/>
    <s v="25%"/>
    <s v="25%"/>
    <n v="0.25"/>
    <x v="1"/>
    <n v="8981.41"/>
  </r>
  <r>
    <m/>
    <x v="7"/>
    <x v="4"/>
    <x v="35"/>
    <s v="Manutenção do CAPS"/>
    <x v="46"/>
    <x v="162"/>
    <n v="11326"/>
    <s v="25%"/>
    <s v="25%"/>
    <n v="0.25"/>
    <x v="1"/>
    <n v="8923.44"/>
  </r>
  <r>
    <m/>
    <x v="5"/>
    <x v="7"/>
    <x v="50"/>
    <s v="Qualificação da oficina municipal"/>
    <x v="97"/>
    <x v="163"/>
    <n v="11000"/>
    <s v="50%"/>
    <n v="0.25"/>
    <n v="0.25"/>
    <x v="1"/>
    <n v="8666.6"/>
  </r>
  <r>
    <m/>
    <x v="3"/>
    <x v="3"/>
    <x v="24"/>
    <s v=""/>
    <x v="1"/>
    <x v="164"/>
    <n v="10000"/>
    <s v=""/>
    <n v="0.25"/>
    <n v="0.25"/>
    <x v="1"/>
    <n v="7878.73"/>
  </r>
  <r>
    <m/>
    <x v="12"/>
    <x v="10"/>
    <x v="37"/>
    <s v="Controle da população de cães e gatos"/>
    <x v="1"/>
    <x v="165"/>
    <n v="10000"/>
    <s v=""/>
    <m/>
    <n v="0.5"/>
    <x v="1"/>
    <n v="7878.73"/>
  </r>
  <r>
    <m/>
    <x v="12"/>
    <x v="11"/>
    <x v="26"/>
    <s v=""/>
    <x v="98"/>
    <x v="166"/>
    <n v="10000"/>
    <s v="19%"/>
    <s v="25%"/>
    <n v="0.25"/>
    <x v="1"/>
    <n v="7878.73"/>
  </r>
  <r>
    <m/>
    <x v="9"/>
    <x v="8"/>
    <x v="53"/>
    <s v="Qualificação da organização e participação popular"/>
    <x v="99"/>
    <x v="167"/>
    <n v="10000"/>
    <s v="0%"/>
    <m/>
    <n v="0.25"/>
    <x v="1"/>
    <n v="7878.73"/>
  </r>
  <r>
    <m/>
    <x v="0"/>
    <x v="7"/>
    <x v="32"/>
    <s v="Manutenção e qualificação da comunicação governamental"/>
    <x v="100"/>
    <x v="168"/>
    <n v="10000"/>
    <s v="0%"/>
    <s v="35%"/>
    <n v="0.3"/>
    <x v="1"/>
    <n v="7878.73"/>
  </r>
  <r>
    <m/>
    <x v="0"/>
    <x v="0"/>
    <x v="63"/>
    <s v="Revisão do Plano Diretor Municipal"/>
    <x v="101"/>
    <x v="169"/>
    <n v="10000"/>
    <s v="10%"/>
    <s v="20%"/>
    <n v="0.2"/>
    <x v="1"/>
    <n v="7878.73"/>
  </r>
  <r>
    <m/>
    <x v="8"/>
    <x v="10"/>
    <x v="13"/>
    <s v=""/>
    <x v="1"/>
    <x v="170"/>
    <n v="10000"/>
    <s v=""/>
    <n v="0.25"/>
    <n v="0.25"/>
    <x v="1"/>
    <n v="7878.73"/>
  </r>
  <r>
    <m/>
    <x v="2"/>
    <x v="7"/>
    <x v="17"/>
    <s v="Qualificação da Arrecadação Municipal"/>
    <x v="63"/>
    <x v="171"/>
    <n v="10000"/>
    <s v="30%"/>
    <n v="0.25"/>
    <n v="0.2"/>
    <x v="1"/>
    <n v="7878.73"/>
  </r>
  <r>
    <m/>
    <x v="7"/>
    <x v="4"/>
    <x v="20"/>
    <s v="Construção, reforma, ampliação e estruturação de UBSs"/>
    <x v="102"/>
    <x v="172"/>
    <n v="10000"/>
    <s v="15%"/>
    <s v="15%"/>
    <n v="0.15"/>
    <x v="1"/>
    <n v="7878.73"/>
  </r>
  <r>
    <m/>
    <x v="7"/>
    <x v="4"/>
    <x v="20"/>
    <s v="Construção, reforma, ampliação e estruturação de UBSs"/>
    <x v="103"/>
    <x v="173"/>
    <n v="10000"/>
    <s v="20%"/>
    <s v="80%"/>
    <n v="0.15"/>
    <x v="1"/>
    <n v="7878.73"/>
  </r>
  <r>
    <m/>
    <x v="5"/>
    <x v="7"/>
    <x v="50"/>
    <s v="Manutenção da Central de Veículos"/>
    <x v="1"/>
    <x v="174"/>
    <n v="10000"/>
    <s v=""/>
    <n v="0.25"/>
    <n v="0.25"/>
    <x v="1"/>
    <n v="7878.73"/>
  </r>
  <r>
    <m/>
    <x v="13"/>
    <x v="1"/>
    <x v="15"/>
    <s v="Ampliação e qualificação dos espaços físicos existentes"/>
    <x v="104"/>
    <x v="175"/>
    <n v="10000"/>
    <s v="0%"/>
    <s v="15%"/>
    <n v="0.25"/>
    <x v="1"/>
    <n v="7878.73"/>
  </r>
  <r>
    <m/>
    <x v="8"/>
    <x v="10"/>
    <x v="13"/>
    <s v=""/>
    <x v="1"/>
    <x v="176"/>
    <n v="9750"/>
    <s v=""/>
    <n v="0.25"/>
    <n v="0.25"/>
    <x v="1"/>
    <n v="7681.76"/>
  </r>
  <r>
    <m/>
    <x v="12"/>
    <x v="11"/>
    <x v="44"/>
    <s v="Realização do troca-troca pesca"/>
    <x v="105"/>
    <x v="177"/>
    <n v="9500"/>
    <s v="25%"/>
    <s v="25%"/>
    <n v="0.25"/>
    <x v="1"/>
    <n v="7484.79"/>
  </r>
  <r>
    <m/>
    <x v="3"/>
    <x v="8"/>
    <x v="56"/>
    <s v="Cultura descentralizada"/>
    <x v="106"/>
    <x v="178"/>
    <n v="9000"/>
    <s v="50%"/>
    <n v="0.25"/>
    <n v="0.25"/>
    <x v="1"/>
    <n v="7090.85"/>
  </r>
  <r>
    <m/>
    <x v="3"/>
    <x v="8"/>
    <x v="56"/>
    <s v="Cultura descentralizada"/>
    <x v="106"/>
    <x v="179"/>
    <n v="9000"/>
    <s v="50%"/>
    <n v="0.25"/>
    <n v="0.25"/>
    <x v="1"/>
    <n v="7090.85"/>
  </r>
  <r>
    <m/>
    <x v="12"/>
    <x v="11"/>
    <x v="26"/>
    <s v="Qualificação do rebanho bovino e ovino"/>
    <x v="107"/>
    <x v="180"/>
    <n v="9000"/>
    <s v="20%"/>
    <s v="25%"/>
    <n v="0.25"/>
    <x v="1"/>
    <n v="7090.85"/>
  </r>
  <r>
    <m/>
    <x v="9"/>
    <x v="8"/>
    <x v="38"/>
    <s v="Manutenção do Programa Bolsa Família"/>
    <x v="108"/>
    <x v="181"/>
    <n v="8549.6795999999995"/>
    <s v="25%"/>
    <s v="25%"/>
    <n v="0.25"/>
    <x v="1"/>
    <n v="6736.06"/>
  </r>
  <r>
    <m/>
    <x v="9"/>
    <x v="8"/>
    <x v="53"/>
    <s v=""/>
    <x v="109"/>
    <x v="182"/>
    <n v="8549.6795999999995"/>
    <s v=""/>
    <m/>
    <n v="1"/>
    <x v="1"/>
    <n v="6736.06"/>
  </r>
  <r>
    <m/>
    <x v="9"/>
    <x v="8"/>
    <x v="21"/>
    <s v="Manutenção do Centro de Referência Especializado em Assistência Soial"/>
    <x v="110"/>
    <x v="183"/>
    <n v="8549.6795999999995"/>
    <s v="25%"/>
    <s v="25%"/>
    <n v="0.25"/>
    <x v="1"/>
    <n v="6736.06"/>
  </r>
  <r>
    <m/>
    <x v="9"/>
    <x v="8"/>
    <x v="38"/>
    <s v="Manutenção do Centro de Referência em Assistência Social"/>
    <x v="93"/>
    <x v="184"/>
    <n v="8415.5"/>
    <s v="25%"/>
    <s v="25%"/>
    <n v="0.25"/>
    <x v="1"/>
    <n v="6630.34"/>
  </r>
  <r>
    <m/>
    <x v="9"/>
    <x v="8"/>
    <x v="21"/>
    <s v="Manutenção do Lar de Passagem"/>
    <x v="23"/>
    <x v="185"/>
    <n v="8415.5"/>
    <s v="50%"/>
    <s v="50%"/>
    <n v="0.25"/>
    <x v="1"/>
    <n v="6630.34"/>
  </r>
  <r>
    <m/>
    <x v="12"/>
    <x v="11"/>
    <x v="26"/>
    <s v="Qualificação do projeto Feira nos Bairros"/>
    <x v="1"/>
    <x v="186"/>
    <n v="8000"/>
    <s v=""/>
    <n v="0.25"/>
    <n v="0.25"/>
    <x v="1"/>
    <n v="6302.98"/>
  </r>
  <r>
    <m/>
    <x v="0"/>
    <x v="7"/>
    <x v="32"/>
    <s v="Manutenção e qualificação da comunicação governamental"/>
    <x v="100"/>
    <x v="187"/>
    <n v="8000"/>
    <s v="0%"/>
    <s v="35%"/>
    <n v="0.3"/>
    <x v="1"/>
    <n v="6302.98"/>
  </r>
  <r>
    <m/>
    <x v="13"/>
    <x v="1"/>
    <x v="64"/>
    <s v="Manutenção da Biblioteca Pública Municipal"/>
    <x v="111"/>
    <x v="188"/>
    <n v="8000"/>
    <s v="0%"/>
    <m/>
    <n v="0.25"/>
    <x v="1"/>
    <n v="6302.98"/>
  </r>
  <r>
    <m/>
    <x v="12"/>
    <x v="10"/>
    <x v="65"/>
    <s v="Licenciamento das atividades de impacto local"/>
    <x v="1"/>
    <x v="189"/>
    <n v="7500"/>
    <s v=""/>
    <m/>
    <n v="0.25"/>
    <x v="1"/>
    <n v="5909.04"/>
  </r>
  <r>
    <m/>
    <x v="13"/>
    <x v="1"/>
    <x v="66"/>
    <s v="Qualificação dos profssionais da educação"/>
    <x v="112"/>
    <x v="190"/>
    <n v="7500"/>
    <s v="0%"/>
    <s v="40%"/>
    <n v="0.25"/>
    <x v="1"/>
    <n v="5909.04"/>
  </r>
  <r>
    <m/>
    <x v="0"/>
    <x v="7"/>
    <x v="32"/>
    <s v="Manutenção e qualificação da comunicação governamental"/>
    <x v="113"/>
    <x v="191"/>
    <n v="7000"/>
    <s v="0%"/>
    <s v="35%"/>
    <n v="0.3"/>
    <x v="1"/>
    <n v="5515.11"/>
  </r>
  <r>
    <m/>
    <x v="5"/>
    <x v="7"/>
    <x v="22"/>
    <s v="Manutenção do Departamento de Almoxarifado Central, Patrimônio e Compras"/>
    <x v="114"/>
    <x v="192"/>
    <n v="6400"/>
    <s v="40%"/>
    <n v="0.25"/>
    <n v="0.25"/>
    <x v="1"/>
    <n v="5042.38"/>
  </r>
  <r>
    <m/>
    <x v="12"/>
    <x v="10"/>
    <x v="41"/>
    <s v="Fiscalização ambiental"/>
    <x v="115"/>
    <x v="193"/>
    <n v="6000"/>
    <s v="25%"/>
    <s v="25%"/>
    <n v="0.25"/>
    <x v="1"/>
    <n v="4727.24"/>
  </r>
  <r>
    <m/>
    <x v="13"/>
    <x v="1"/>
    <x v="66"/>
    <s v="Qualificação dos profssionais da educação"/>
    <x v="112"/>
    <x v="194"/>
    <n v="6000"/>
    <s v="0%"/>
    <s v="40%"/>
    <n v="0.25"/>
    <x v="1"/>
    <n v="4727.24"/>
  </r>
  <r>
    <m/>
    <x v="9"/>
    <x v="8"/>
    <x v="38"/>
    <s v="Manutenção do Centro de Referência em Assistência Social"/>
    <x v="116"/>
    <x v="195"/>
    <n v="5699.7864"/>
    <s v="0%"/>
    <s v="25%"/>
    <n v="0.25"/>
    <x v="1"/>
    <n v="4490.7"/>
  </r>
  <r>
    <m/>
    <x v="9"/>
    <x v="8"/>
    <x v="53"/>
    <s v=""/>
    <x v="117"/>
    <x v="196"/>
    <n v="5699.7864"/>
    <s v="0%"/>
    <s v="50%"/>
    <n v="0.25"/>
    <x v="1"/>
    <n v="4490.7"/>
  </r>
  <r>
    <m/>
    <x v="9"/>
    <x v="8"/>
    <x v="21"/>
    <s v="Manutenção do Centro de Referência Especializado em Assistência Soial"/>
    <x v="96"/>
    <x v="197"/>
    <n v="5699.7864"/>
    <s v="100%"/>
    <n v="0.25"/>
    <n v="0.25"/>
    <x v="1"/>
    <n v="4490.7"/>
  </r>
  <r>
    <m/>
    <x v="9"/>
    <x v="8"/>
    <x v="38"/>
    <s v="Manutenção do Centro de Referência em Assistência Social"/>
    <x v="93"/>
    <x v="198"/>
    <n v="5699.7864"/>
    <s v="25%"/>
    <s v="25%"/>
    <n v="0.25"/>
    <x v="1"/>
    <n v="4490.7"/>
  </r>
  <r>
    <m/>
    <x v="9"/>
    <x v="8"/>
    <x v="53"/>
    <s v="Qualificação da organização e participação popular"/>
    <x v="99"/>
    <x v="199"/>
    <n v="5699.7864"/>
    <s v="0%"/>
    <m/>
    <n v="1"/>
    <x v="1"/>
    <n v="4490.7"/>
  </r>
  <r>
    <m/>
    <x v="9"/>
    <x v="18"/>
    <x v="39"/>
    <s v="Fundo Municipal de Habitação"/>
    <x v="95"/>
    <x v="200"/>
    <n v="5699.7864"/>
    <s v="20%"/>
    <s v="25%"/>
    <n v="0.25"/>
    <x v="1"/>
    <n v="4490.7"/>
  </r>
  <r>
    <m/>
    <x v="14"/>
    <x v="13"/>
    <x v="67"/>
    <s v="Criação da Casa da Economia Solidária"/>
    <x v="118"/>
    <x v="201"/>
    <n v="5000"/>
    <s v="50%"/>
    <n v="0.25"/>
    <n v="0.25"/>
    <x v="1"/>
    <n v="3939.36"/>
  </r>
  <r>
    <m/>
    <x v="12"/>
    <x v="10"/>
    <x v="37"/>
    <s v=""/>
    <x v="1"/>
    <x v="202"/>
    <n v="5000"/>
    <s v=""/>
    <m/>
    <n v="0.5"/>
    <x v="1"/>
    <n v="3939.36"/>
  </r>
  <r>
    <m/>
    <x v="8"/>
    <x v="0"/>
    <x v="57"/>
    <s v=""/>
    <x v="1"/>
    <x v="203"/>
    <n v="5000"/>
    <s v=""/>
    <n v="0.25"/>
    <n v="0.25"/>
    <x v="1"/>
    <n v="3939.36"/>
  </r>
  <r>
    <m/>
    <x v="2"/>
    <x v="7"/>
    <x v="17"/>
    <s v="Qualificação da Arrecadação Municipal"/>
    <x v="119"/>
    <x v="204"/>
    <n v="5000"/>
    <s v="20%"/>
    <n v="0.25"/>
    <n v="0.25"/>
    <x v="1"/>
    <n v="3939.36"/>
  </r>
  <r>
    <m/>
    <x v="2"/>
    <x v="7"/>
    <x v="17"/>
    <s v="Qualificação da Arrecadação Municipal"/>
    <x v="63"/>
    <x v="205"/>
    <n v="5000"/>
    <s v="30%"/>
    <s v="50%"/>
    <n v="0.2"/>
    <x v="1"/>
    <n v="3939.36"/>
  </r>
  <r>
    <m/>
    <x v="7"/>
    <x v="4"/>
    <x v="20"/>
    <s v=""/>
    <x v="120"/>
    <x v="206"/>
    <n v="5000"/>
    <s v=""/>
    <n v="0.25"/>
    <n v="0.25"/>
    <x v="1"/>
    <n v="3939.36"/>
  </r>
  <r>
    <m/>
    <x v="5"/>
    <x v="7"/>
    <x v="22"/>
    <s v="Estruturação do Arquivo Central"/>
    <x v="121"/>
    <x v="207"/>
    <n v="5000"/>
    <s v="0%"/>
    <s v="50%"/>
    <n v="0.25"/>
    <x v="1"/>
    <n v="3939.36"/>
  </r>
  <r>
    <m/>
    <x v="13"/>
    <x v="1"/>
    <x v="15"/>
    <s v="Ampliação e qualificação dos espaços físicos existentes"/>
    <x v="16"/>
    <x v="208"/>
    <n v="5000"/>
    <s v="15%"/>
    <s v="25%"/>
    <n v="0.25"/>
    <x v="1"/>
    <n v="3939.36"/>
  </r>
  <r>
    <m/>
    <x v="13"/>
    <x v="1"/>
    <x v="30"/>
    <s v="Atender a demanda dos espaços físicos destinados a Cursos de Graduação e  Pós Graduação"/>
    <x v="35"/>
    <x v="209"/>
    <n v="5000"/>
    <s v="15%"/>
    <s v="30%"/>
    <n v="0.25"/>
    <x v="1"/>
    <n v="3939.36"/>
  </r>
  <r>
    <m/>
    <x v="13"/>
    <x v="1"/>
    <x v="9"/>
    <s v="Qualificação do Transporte Escolar"/>
    <x v="12"/>
    <x v="210"/>
    <n v="5000"/>
    <s v="25%"/>
    <s v="25%"/>
    <n v="0.25"/>
    <x v="1"/>
    <n v="3939.36"/>
  </r>
  <r>
    <m/>
    <x v="14"/>
    <x v="13"/>
    <x v="67"/>
    <s v="Qualificar o atendimentno do Faça Aqui"/>
    <x v="122"/>
    <x v="211"/>
    <n v="4500"/>
    <s v="25%"/>
    <s v="30%"/>
    <n v="0.25"/>
    <x v="1"/>
    <n v="3545.43"/>
  </r>
  <r>
    <m/>
    <x v="5"/>
    <x v="7"/>
    <x v="50"/>
    <s v="Qualificação da oficina municipal"/>
    <x v="97"/>
    <x v="212"/>
    <n v="4000"/>
    <s v="50%"/>
    <n v="0.25"/>
    <n v="0.25"/>
    <x v="1"/>
    <n v="3151.49"/>
  </r>
  <r>
    <m/>
    <x v="3"/>
    <x v="3"/>
    <x v="24"/>
    <s v=""/>
    <x v="1"/>
    <x v="213"/>
    <n v="3500"/>
    <s v=""/>
    <n v="0.33"/>
    <n v="0.33"/>
    <x v="1"/>
    <n v="2757.55"/>
  </r>
  <r>
    <m/>
    <x v="9"/>
    <x v="8"/>
    <x v="38"/>
    <s v="Manutenção do Plantão Social"/>
    <x v="123"/>
    <x v="214"/>
    <n v="3013.4"/>
    <s v="25%"/>
    <s v="25%"/>
    <n v="0.25"/>
    <x v="1"/>
    <n v="2374.1799999999998"/>
  </r>
  <r>
    <m/>
    <x v="3"/>
    <x v="3"/>
    <x v="24"/>
    <s v=""/>
    <x v="1"/>
    <x v="215"/>
    <n v="3000"/>
    <s v=""/>
    <m/>
    <n v="0.5"/>
    <x v="1"/>
    <n v="2363.62"/>
  </r>
  <r>
    <m/>
    <x v="12"/>
    <x v="10"/>
    <x v="37"/>
    <s v=""/>
    <x v="1"/>
    <x v="216"/>
    <n v="3000"/>
    <s v=""/>
    <m/>
    <n v="0.25"/>
    <x v="1"/>
    <n v="2363.62"/>
  </r>
  <r>
    <m/>
    <x v="0"/>
    <x v="7"/>
    <x v="32"/>
    <s v="Consolidação da transparência da informação pública"/>
    <x v="124"/>
    <x v="217"/>
    <n v="3000"/>
    <s v="0%"/>
    <m/>
    <n v="0.5"/>
    <x v="1"/>
    <n v="2363.62"/>
  </r>
  <r>
    <m/>
    <x v="7"/>
    <x v="4"/>
    <x v="47"/>
    <s v="Ações de vigilância e saúde"/>
    <x v="61"/>
    <x v="218"/>
    <n v="3000"/>
    <s v="25%"/>
    <s v="25%"/>
    <n v="0.25"/>
    <x v="1"/>
    <n v="2363.62"/>
  </r>
  <r>
    <m/>
    <x v="5"/>
    <x v="7"/>
    <x v="22"/>
    <s v="Manutenção do Protocolo Central"/>
    <x v="125"/>
    <x v="219"/>
    <n v="3000"/>
    <s v="25%"/>
    <n v="0.25"/>
    <n v="0.25"/>
    <x v="1"/>
    <n v="2363.62"/>
  </r>
  <r>
    <m/>
    <x v="13"/>
    <x v="1"/>
    <x v="11"/>
    <s v="Atender as necessidades da merenda escolar"/>
    <x v="126"/>
    <x v="220"/>
    <n v="3000"/>
    <s v="0%"/>
    <s v="20%"/>
    <n v="1"/>
    <x v="1"/>
    <n v="2363.62"/>
  </r>
  <r>
    <m/>
    <x v="13"/>
    <x v="1"/>
    <x v="64"/>
    <s v="Estruturação da logística da Biblioteca Pública Municipal"/>
    <x v="127"/>
    <x v="221"/>
    <n v="3000"/>
    <s v="0%"/>
    <m/>
    <n v="1"/>
    <x v="1"/>
    <n v="2363.62"/>
  </r>
  <r>
    <m/>
    <x v="13"/>
    <x v="1"/>
    <x v="31"/>
    <s v="Revitalização do Futsal Jaguarense"/>
    <x v="36"/>
    <x v="145"/>
    <n v="3000"/>
    <s v="20%"/>
    <s v="30%"/>
    <n v="0.25"/>
    <x v="1"/>
    <n v="2363.62"/>
  </r>
  <r>
    <m/>
    <x v="7"/>
    <x v="4"/>
    <x v="20"/>
    <s v="Manutenção das UBSs e ESFs"/>
    <x v="26"/>
    <x v="222"/>
    <n v="2941"/>
    <s v="12%"/>
    <s v="25%"/>
    <n v="0.25"/>
    <x v="1"/>
    <n v="2317.13"/>
  </r>
  <r>
    <m/>
    <x v="12"/>
    <x v="11"/>
    <x v="26"/>
    <s v="Qualificação do rebanho bovino e ovino"/>
    <x v="128"/>
    <x v="223"/>
    <n v="2900"/>
    <s v="12%"/>
    <s v="25%"/>
    <n v="0.2"/>
    <x v="1"/>
    <n v="2284.83"/>
  </r>
  <r>
    <m/>
    <x v="3"/>
    <x v="3"/>
    <x v="68"/>
    <s v="Divulgação do Município através de folheteria turística"/>
    <x v="1"/>
    <x v="224"/>
    <n v="2850"/>
    <s v=""/>
    <m/>
    <n v="0.5"/>
    <x v="1"/>
    <n v="2245.44"/>
  </r>
  <r>
    <m/>
    <x v="9"/>
    <x v="8"/>
    <x v="21"/>
    <s v="Manutenção do Centro de Referência Especializado em Assistência Soial"/>
    <x v="96"/>
    <x v="225"/>
    <n v="2849.8932"/>
    <s v="100%"/>
    <n v="0.25"/>
    <n v="0.25"/>
    <x v="1"/>
    <n v="2245.35"/>
  </r>
  <r>
    <m/>
    <x v="9"/>
    <x v="8"/>
    <x v="38"/>
    <s v="Manutenção do Centro de Referência em Assistência Social"/>
    <x v="94"/>
    <x v="226"/>
    <n v="2849.8932"/>
    <s v="33%"/>
    <s v="33%"/>
    <n v="0.33"/>
    <x v="1"/>
    <n v="2245.35"/>
  </r>
  <r>
    <m/>
    <x v="9"/>
    <x v="8"/>
    <x v="21"/>
    <s v="Manutenção do Centro de Referência Especializado em Assistência Soial"/>
    <x v="129"/>
    <x v="227"/>
    <n v="2849.8932"/>
    <s v="0%"/>
    <n v="0.25"/>
    <n v="0.25"/>
    <x v="1"/>
    <n v="2245.35"/>
  </r>
  <r>
    <m/>
    <x v="7"/>
    <x v="4"/>
    <x v="35"/>
    <s v="Manutenção do CAPS"/>
    <x v="46"/>
    <x v="228"/>
    <n v="2830"/>
    <s v="25%"/>
    <s v="25%"/>
    <n v="0.25"/>
    <x v="1"/>
    <n v="2229.6799999999998"/>
  </r>
  <r>
    <m/>
    <x v="13"/>
    <x v="8"/>
    <x v="53"/>
    <s v="Qualificar os membros do Conselho Municipal de Educação"/>
    <x v="99"/>
    <x v="229"/>
    <n v="2050"/>
    <s v="0%"/>
    <m/>
    <n v="0.25"/>
    <x v="1"/>
    <n v="1615.14"/>
  </r>
  <r>
    <m/>
    <x v="3"/>
    <x v="3"/>
    <x v="68"/>
    <s v=""/>
    <x v="1"/>
    <x v="230"/>
    <n v="2000"/>
    <s v=""/>
    <n v="0.25"/>
    <n v="0.25"/>
    <x v="1"/>
    <n v="1575.75"/>
  </r>
  <r>
    <m/>
    <x v="12"/>
    <x v="10"/>
    <x v="8"/>
    <s v="Elaborar o Plano Municipal de Resíduos Sólidos"/>
    <x v="130"/>
    <x v="231"/>
    <n v="2000"/>
    <s v="10%"/>
    <s v="100%"/>
    <n v="0.2"/>
    <x v="1"/>
    <n v="1575.75"/>
  </r>
  <r>
    <m/>
    <x v="7"/>
    <x v="8"/>
    <x v="53"/>
    <s v=""/>
    <x v="117"/>
    <x v="232"/>
    <n v="2000"/>
    <s v="0%"/>
    <s v="50%"/>
    <n v="0.25"/>
    <x v="1"/>
    <n v="1575.75"/>
  </r>
  <r>
    <m/>
    <x v="13"/>
    <x v="1"/>
    <x v="30"/>
    <s v=""/>
    <x v="1"/>
    <x v="233"/>
    <n v="2000"/>
    <s v=""/>
    <m/>
    <n v="1"/>
    <x v="1"/>
    <n v="1575.75"/>
  </r>
  <r>
    <m/>
    <x v="7"/>
    <x v="4"/>
    <x v="20"/>
    <s v="Manutenção das UBSs e ESFs"/>
    <x v="20"/>
    <x v="234"/>
    <n v="1561"/>
    <s v="25%"/>
    <s v="25%"/>
    <n v="0.25"/>
    <x v="1"/>
    <n v="1229.8699999999999"/>
  </r>
  <r>
    <m/>
    <x v="14"/>
    <x v="13"/>
    <x v="67"/>
    <s v="Apoio a criação de Cooperativas e Associações"/>
    <x v="118"/>
    <x v="235"/>
    <n v="1500"/>
    <s v="50%"/>
    <n v="0.25"/>
    <n v="0.25"/>
    <x v="1"/>
    <n v="1181.81"/>
  </r>
  <r>
    <m/>
    <x v="13"/>
    <x v="1"/>
    <x v="23"/>
    <s v="Garantir  o atendimento a alunos com deficiência"/>
    <x v="131"/>
    <x v="236"/>
    <n v="1425"/>
    <s v="25%"/>
    <s v="25%"/>
    <n v="0.25"/>
    <x v="1"/>
    <n v="1122.72"/>
  </r>
  <r>
    <m/>
    <x v="13"/>
    <x v="8"/>
    <x v="53"/>
    <s v="Qualificar os membros do Conselho Municipal de Educação"/>
    <x v="99"/>
    <x v="237"/>
    <n v="1330"/>
    <s v="0%"/>
    <m/>
    <n v="0.25"/>
    <x v="1"/>
    <n v="1047.8699999999999"/>
  </r>
  <r>
    <m/>
    <x v="7"/>
    <x v="4"/>
    <x v="20"/>
    <s v="Manutenção das UBSs e ESFs"/>
    <x v="26"/>
    <x v="238"/>
    <n v="1037"/>
    <s v="12%"/>
    <s v="25%"/>
    <n v="0.25"/>
    <x v="1"/>
    <n v="817.02"/>
  </r>
  <r>
    <m/>
    <x v="3"/>
    <x v="3"/>
    <x v="69"/>
    <s v=""/>
    <x v="132"/>
    <x v="239"/>
    <n v="1000"/>
    <s v="0%"/>
    <n v="0.25"/>
    <n v="0.25"/>
    <x v="1"/>
    <n v="787.87"/>
  </r>
  <r>
    <m/>
    <x v="14"/>
    <x v="13"/>
    <x v="67"/>
    <s v="Qualificar o atendimentno do Faça Aqui"/>
    <x v="133"/>
    <x v="240"/>
    <n v="1000"/>
    <s v="0%"/>
    <s v="25%"/>
    <n v="0.25"/>
    <x v="1"/>
    <n v="787.87"/>
  </r>
  <r>
    <m/>
    <x v="14"/>
    <x v="13"/>
    <x v="70"/>
    <s v="Elaboração de Projetos e Cursos de Qualificação Técnica"/>
    <x v="134"/>
    <x v="241"/>
    <n v="1000"/>
    <s v="20%"/>
    <s v="20%"/>
    <n v="0.25"/>
    <x v="1"/>
    <n v="787.87"/>
  </r>
  <r>
    <m/>
    <x v="14"/>
    <x v="13"/>
    <x v="70"/>
    <s v="Elaboração de Projetos e Cursos de Qualificação Técnica"/>
    <x v="134"/>
    <x v="242"/>
    <n v="1000"/>
    <s v="20%"/>
    <s v="20%"/>
    <n v="0.25"/>
    <x v="1"/>
    <n v="787.87"/>
  </r>
  <r>
    <m/>
    <x v="12"/>
    <x v="11"/>
    <x v="27"/>
    <s v="Recuperação de pontes e pontilhões"/>
    <x v="135"/>
    <x v="243"/>
    <n v="1000"/>
    <s v="0%"/>
    <s v="33%"/>
    <n v="0.15"/>
    <x v="1"/>
    <n v="787.87"/>
  </r>
  <r>
    <m/>
    <x v="12"/>
    <x v="11"/>
    <x v="27"/>
    <s v="Recuperação de pontes e pontilhões"/>
    <x v="136"/>
    <x v="244"/>
    <n v="1000"/>
    <s v="0%"/>
    <s v="50%"/>
    <n v="0.15"/>
    <x v="1"/>
    <n v="787.87"/>
  </r>
  <r>
    <m/>
    <x v="12"/>
    <x v="11"/>
    <x v="44"/>
    <s v="Construção da sala de processamento de pescado"/>
    <x v="137"/>
    <x v="245"/>
    <n v="1000"/>
    <s v="0%"/>
    <m/>
    <n v="0.2"/>
    <x v="1"/>
    <n v="787.87"/>
  </r>
  <r>
    <m/>
    <x v="13"/>
    <x v="1"/>
    <x v="60"/>
    <s v="Desenvolvimento e Manutenção do Programa"/>
    <x v="86"/>
    <x v="246"/>
    <n v="1000"/>
    <s v="20%"/>
    <s v="20%"/>
    <n v="0.25"/>
    <x v="1"/>
    <n v="787.87"/>
  </r>
  <r>
    <m/>
    <x v="13"/>
    <x v="1"/>
    <x v="60"/>
    <s v="Desenvolvimento e Manutenção do Programa"/>
    <x v="86"/>
    <x v="247"/>
    <n v="1000"/>
    <s v="20%"/>
    <s v="20%"/>
    <n v="0.25"/>
    <x v="1"/>
    <n v="787.87"/>
  </r>
  <r>
    <m/>
    <x v="3"/>
    <x v="3"/>
    <x v="69"/>
    <s v="Qualificação do atendimento ao turista"/>
    <x v="138"/>
    <x v="248"/>
    <n v="950"/>
    <s v="0%"/>
    <m/>
    <n v="0.5"/>
    <x v="1"/>
    <n v="748.48"/>
  </r>
  <r>
    <m/>
    <x v="13"/>
    <x v="10"/>
    <x v="71"/>
    <s v="Desenvolvimento de Projeto Colaborativo na Rede Pública Municipal"/>
    <x v="139"/>
    <x v="249"/>
    <n v="900"/>
    <s v="0%"/>
    <s v="20%"/>
    <n v="0.3"/>
    <x v="1"/>
    <n v="709.09"/>
  </r>
  <r>
    <m/>
    <x v="7"/>
    <x v="4"/>
    <x v="20"/>
    <s v="Manutenção das UBSs e ESFs"/>
    <x v="26"/>
    <x v="250"/>
    <n v="884"/>
    <s v="12%"/>
    <s v="25%"/>
    <n v="0.25"/>
    <x v="1"/>
    <n v="696.48"/>
  </r>
  <r>
    <m/>
    <x v="7"/>
    <x v="4"/>
    <x v="20"/>
    <s v="Manutenção das UBSs e ESFs"/>
    <x v="26"/>
    <x v="251"/>
    <n v="520"/>
    <s v="12%"/>
    <s v="25%"/>
    <n v="0.25"/>
    <x v="1"/>
    <n v="409.69"/>
  </r>
  <r>
    <m/>
    <x v="13"/>
    <x v="1"/>
    <x v="23"/>
    <s v="Garantir  o atendimento a alunos com deficiência"/>
    <x v="25"/>
    <x v="252"/>
    <n v="500"/>
    <s v="25%"/>
    <s v="25%"/>
    <n v="0.25"/>
    <x v="1"/>
    <n v="393.94"/>
  </r>
  <r>
    <m/>
    <x v="13"/>
    <x v="1"/>
    <x v="23"/>
    <s v="Garantir  o atendimento a alunos com deficiência"/>
    <x v="25"/>
    <x v="253"/>
    <n v="500"/>
    <s v="25%"/>
    <s v="25%"/>
    <n v="0.25"/>
    <x v="1"/>
    <n v="393.94"/>
  </r>
  <r>
    <m/>
    <x v="13"/>
    <x v="1"/>
    <x v="31"/>
    <s v="Realização e Apoio aos Eventos Esportivos"/>
    <x v="36"/>
    <x v="254"/>
    <n v="500"/>
    <s v="20%"/>
    <s v="30%"/>
    <n v="0.3"/>
    <x v="1"/>
    <n v="393.94"/>
  </r>
  <r>
    <m/>
    <x v="13"/>
    <x v="1"/>
    <x v="60"/>
    <s v="Desenvolvimento e Manutenção do Programa"/>
    <x v="86"/>
    <x v="255"/>
    <n v="500"/>
    <s v="20%"/>
    <s v="20%"/>
    <n v="0.25"/>
    <x v="1"/>
    <n v="393.94"/>
  </r>
  <r>
    <m/>
    <x v="7"/>
    <x v="4"/>
    <x v="20"/>
    <s v="Manutenção das UBSs e ESFs"/>
    <x v="26"/>
    <x v="256"/>
    <n v="295"/>
    <s v="12%"/>
    <s v="25%"/>
    <n v="0.25"/>
    <x v="1"/>
    <n v="232.42"/>
  </r>
  <r>
    <m/>
    <x v="7"/>
    <x v="4"/>
    <x v="20"/>
    <s v="Manutenção das UBSs e ESFs"/>
    <x v="26"/>
    <x v="257"/>
    <n v="295"/>
    <s v="12%"/>
    <s v="25%"/>
    <n v="0.25"/>
    <x v="1"/>
    <n v="232.42"/>
  </r>
  <r>
    <m/>
    <x v="15"/>
    <x v="18"/>
    <x v="43"/>
    <s v=""/>
    <x v="1"/>
    <x v="258"/>
    <n v="0"/>
    <s v=""/>
    <m/>
    <m/>
    <x v="2"/>
    <n v="0"/>
  </r>
  <r>
    <m/>
    <x v="15"/>
    <x v="18"/>
    <x v="43"/>
    <s v="Monitoramento e atendimento à situações de risco"/>
    <x v="140"/>
    <x v="259"/>
    <n v="0"/>
    <s v="0%"/>
    <s v="100%"/>
    <m/>
    <x v="2"/>
    <n v="0"/>
  </r>
  <r>
    <m/>
    <x v="15"/>
    <x v="8"/>
    <x v="53"/>
    <s v=""/>
    <x v="1"/>
    <x v="260"/>
    <n v="0"/>
    <s v=""/>
    <m/>
    <m/>
    <x v="2"/>
    <n v="0"/>
  </r>
  <r>
    <m/>
    <x v="15"/>
    <x v="8"/>
    <x v="53"/>
    <s v="Qualificação da organização e participação popular"/>
    <x v="99"/>
    <x v="261"/>
    <n v="0"/>
    <s v="0%"/>
    <m/>
    <m/>
    <x v="2"/>
    <n v="0"/>
  </r>
  <r>
    <m/>
    <x v="15"/>
    <x v="8"/>
    <x v="53"/>
    <s v="Qualificar os membros do Conselho Municipal de Educação"/>
    <x v="99"/>
    <x v="261"/>
    <n v="0"/>
    <s v="0%"/>
    <m/>
    <m/>
    <x v="2"/>
    <n v="0"/>
  </r>
  <r>
    <m/>
    <x v="15"/>
    <x v="8"/>
    <x v="53"/>
    <s v="Realização da eleição do Conselho Tutelar"/>
    <x v="99"/>
    <x v="261"/>
    <n v="0"/>
    <s v="0%"/>
    <m/>
    <m/>
    <x v="2"/>
    <n v="0"/>
  </r>
  <r>
    <m/>
    <x v="15"/>
    <x v="8"/>
    <x v="53"/>
    <s v=""/>
    <x v="1"/>
    <x v="262"/>
    <n v="0"/>
    <s v=""/>
    <m/>
    <m/>
    <x v="2"/>
    <n v="0"/>
  </r>
  <r>
    <m/>
    <x v="15"/>
    <x v="18"/>
    <x v="43"/>
    <s v="Monitoramento e atendimento à situações de risco"/>
    <x v="140"/>
    <x v="263"/>
    <n v="0"/>
    <s v="0%"/>
    <s v="100%"/>
    <m/>
    <x v="2"/>
    <n v="0"/>
  </r>
  <r>
    <m/>
    <x v="15"/>
    <x v="18"/>
    <x v="43"/>
    <s v=""/>
    <x v="1"/>
    <x v="264"/>
    <n v="0"/>
    <s v=""/>
    <m/>
    <m/>
    <x v="2"/>
    <n v="0"/>
  </r>
  <r>
    <m/>
    <x v="15"/>
    <x v="8"/>
    <x v="53"/>
    <s v=""/>
    <x v="1"/>
    <x v="265"/>
    <n v="0"/>
    <s v=""/>
    <m/>
    <m/>
    <x v="2"/>
    <n v="0"/>
  </r>
  <r>
    <m/>
    <x v="15"/>
    <x v="8"/>
    <x v="53"/>
    <s v="Qualificação da organização e participação popular"/>
    <x v="141"/>
    <x v="266"/>
    <n v="0"/>
    <s v="10%"/>
    <s v="25%"/>
    <m/>
    <x v="2"/>
    <n v="0"/>
  </r>
  <r>
    <m/>
    <x v="15"/>
    <x v="8"/>
    <x v="53"/>
    <s v=""/>
    <x v="1"/>
    <x v="267"/>
    <n v="0"/>
    <s v=""/>
    <m/>
    <m/>
    <x v="2"/>
    <n v="0"/>
  </r>
  <r>
    <m/>
    <x v="15"/>
    <x v="8"/>
    <x v="53"/>
    <s v="Qualificação da organização e participação popular"/>
    <x v="99"/>
    <x v="268"/>
    <n v="0"/>
    <s v="0%"/>
    <m/>
    <m/>
    <x v="2"/>
    <n v="0"/>
  </r>
  <r>
    <m/>
    <x v="15"/>
    <x v="8"/>
    <x v="53"/>
    <s v="Qualificar os membros do Conselho Municipal de Educação"/>
    <x v="99"/>
    <x v="268"/>
    <n v="0"/>
    <s v="0%"/>
    <m/>
    <m/>
    <x v="2"/>
    <n v="0"/>
  </r>
  <r>
    <m/>
    <x v="15"/>
    <x v="8"/>
    <x v="53"/>
    <s v="Realização da eleição do Conselho Tutelar"/>
    <x v="99"/>
    <x v="268"/>
    <n v="0"/>
    <s v="0%"/>
    <m/>
    <m/>
    <x v="2"/>
    <n v="0"/>
  </r>
  <r>
    <m/>
    <x v="3"/>
    <x v="3"/>
    <x v="3"/>
    <s v="Manutenção e Gestão do Teatro Esperança"/>
    <x v="142"/>
    <x v="269"/>
    <n v="0"/>
    <s v="100%"/>
    <m/>
    <m/>
    <x v="2"/>
    <n v="0"/>
  </r>
  <r>
    <m/>
    <x v="3"/>
    <x v="3"/>
    <x v="3"/>
    <s v="Restauro do Prédio do Teatro Esperança"/>
    <x v="142"/>
    <x v="269"/>
    <n v="0"/>
    <s v="100%"/>
    <m/>
    <m/>
    <x v="2"/>
    <n v="0"/>
  </r>
  <r>
    <m/>
    <x v="3"/>
    <x v="3"/>
    <x v="3"/>
    <s v="Restauro do Prédio do Teatro Esperança"/>
    <x v="142"/>
    <x v="270"/>
    <n v="0"/>
    <s v="100%"/>
    <m/>
    <m/>
    <x v="2"/>
    <n v="0"/>
  </r>
  <r>
    <m/>
    <x v="3"/>
    <x v="3"/>
    <x v="24"/>
    <s v=""/>
    <x v="1"/>
    <x v="271"/>
    <n v="0"/>
    <s v=""/>
    <m/>
    <m/>
    <x v="2"/>
    <n v="0"/>
  </r>
  <r>
    <m/>
    <x v="3"/>
    <x v="3"/>
    <x v="69"/>
    <s v=""/>
    <x v="143"/>
    <x v="272"/>
    <n v="0"/>
    <s v="0%"/>
    <s v="50%"/>
    <m/>
    <x v="2"/>
    <n v="0"/>
  </r>
  <r>
    <m/>
    <x v="3"/>
    <x v="3"/>
    <x v="69"/>
    <s v="Construção do pórtico acesso a cidade"/>
    <x v="144"/>
    <x v="273"/>
    <n v="0"/>
    <s v="20%"/>
    <s v="100%"/>
    <m/>
    <x v="2"/>
    <n v="0"/>
  </r>
  <r>
    <m/>
    <x v="3"/>
    <x v="3"/>
    <x v="24"/>
    <s v=""/>
    <x v="145"/>
    <x v="274"/>
    <n v="0"/>
    <s v="0%"/>
    <m/>
    <m/>
    <x v="2"/>
    <n v="0"/>
  </r>
  <r>
    <m/>
    <x v="3"/>
    <x v="3"/>
    <x v="3"/>
    <s v=""/>
    <x v="146"/>
    <x v="275"/>
    <n v="0"/>
    <s v="0%"/>
    <m/>
    <m/>
    <x v="2"/>
    <n v="0"/>
  </r>
  <r>
    <m/>
    <x v="3"/>
    <x v="3"/>
    <x v="3"/>
    <s v=""/>
    <x v="1"/>
    <x v="276"/>
    <n v="0"/>
    <s v=""/>
    <m/>
    <m/>
    <x v="2"/>
    <n v="0"/>
  </r>
  <r>
    <m/>
    <x v="3"/>
    <x v="3"/>
    <x v="3"/>
    <s v=""/>
    <x v="1"/>
    <x v="277"/>
    <n v="0"/>
    <s v=""/>
    <m/>
    <m/>
    <x v="2"/>
    <n v="0"/>
  </r>
  <r>
    <m/>
    <x v="3"/>
    <x v="3"/>
    <x v="3"/>
    <s v=""/>
    <x v="1"/>
    <x v="278"/>
    <n v="0"/>
    <s v=""/>
    <m/>
    <m/>
    <x v="2"/>
    <n v="0"/>
  </r>
  <r>
    <m/>
    <x v="3"/>
    <x v="3"/>
    <x v="69"/>
    <s v=""/>
    <x v="147"/>
    <x v="279"/>
    <n v="0"/>
    <s v="0%"/>
    <s v="33%"/>
    <m/>
    <x v="2"/>
    <n v="0"/>
  </r>
  <r>
    <m/>
    <x v="3"/>
    <x v="11"/>
    <x v="72"/>
    <s v=""/>
    <x v="1"/>
    <x v="280"/>
    <n v="0"/>
    <s v=""/>
    <m/>
    <m/>
    <x v="2"/>
    <n v="0"/>
  </r>
  <r>
    <m/>
    <x v="3"/>
    <x v="3"/>
    <x v="24"/>
    <s v=""/>
    <x v="1"/>
    <x v="281"/>
    <n v="0"/>
    <s v=""/>
    <m/>
    <m/>
    <x v="2"/>
    <n v="0"/>
  </r>
  <r>
    <m/>
    <x v="3"/>
    <x v="3"/>
    <x v="68"/>
    <s v=""/>
    <x v="1"/>
    <x v="282"/>
    <n v="0"/>
    <s v=""/>
    <m/>
    <m/>
    <x v="2"/>
    <n v="0"/>
  </r>
  <r>
    <m/>
    <x v="3"/>
    <x v="3"/>
    <x v="68"/>
    <s v=""/>
    <x v="1"/>
    <x v="283"/>
    <n v="0"/>
    <s v=""/>
    <m/>
    <m/>
    <x v="2"/>
    <n v="0"/>
  </r>
  <r>
    <m/>
    <x v="3"/>
    <x v="3"/>
    <x v="69"/>
    <s v="Qualificação do atendimento ao turista"/>
    <x v="148"/>
    <x v="284"/>
    <n v="0"/>
    <s v="0%"/>
    <s v="100%"/>
    <m/>
    <x v="2"/>
    <n v="0"/>
  </r>
  <r>
    <m/>
    <x v="3"/>
    <x v="3"/>
    <x v="69"/>
    <s v="Qualificação do atendimento ao turista"/>
    <x v="138"/>
    <x v="285"/>
    <n v="0"/>
    <s v="0%"/>
    <s v="100%"/>
    <m/>
    <x v="2"/>
    <n v="0"/>
  </r>
  <r>
    <m/>
    <x v="3"/>
    <x v="3"/>
    <x v="69"/>
    <s v=""/>
    <x v="1"/>
    <x v="286"/>
    <n v="0"/>
    <s v=""/>
    <m/>
    <m/>
    <x v="2"/>
    <n v="0"/>
  </r>
  <r>
    <m/>
    <x v="3"/>
    <x v="8"/>
    <x v="56"/>
    <s v=""/>
    <x v="1"/>
    <x v="287"/>
    <n v="0"/>
    <s v=""/>
    <m/>
    <m/>
    <x v="2"/>
    <n v="0"/>
  </r>
  <r>
    <m/>
    <x v="3"/>
    <x v="8"/>
    <x v="56"/>
    <s v=""/>
    <x v="1"/>
    <x v="288"/>
    <n v="0"/>
    <s v=""/>
    <m/>
    <m/>
    <x v="2"/>
    <n v="0"/>
  </r>
  <r>
    <m/>
    <x v="3"/>
    <x v="8"/>
    <x v="56"/>
    <s v=""/>
    <x v="1"/>
    <x v="289"/>
    <n v="0"/>
    <s v=""/>
    <m/>
    <m/>
    <x v="2"/>
    <n v="0"/>
  </r>
  <r>
    <m/>
    <x v="3"/>
    <x v="11"/>
    <x v="72"/>
    <s v="Fomentar e desenvolver o turismo rural"/>
    <x v="149"/>
    <x v="290"/>
    <n v="0"/>
    <s v="0%"/>
    <s v="100%"/>
    <m/>
    <x v="2"/>
    <n v="0"/>
  </r>
  <r>
    <m/>
    <x v="3"/>
    <x v="11"/>
    <x v="72"/>
    <s v=""/>
    <x v="1"/>
    <x v="291"/>
    <n v="0"/>
    <s v=""/>
    <m/>
    <m/>
    <x v="2"/>
    <n v="0"/>
  </r>
  <r>
    <m/>
    <x v="3"/>
    <x v="3"/>
    <x v="68"/>
    <s v=""/>
    <x v="1"/>
    <x v="292"/>
    <n v="0"/>
    <s v=""/>
    <m/>
    <m/>
    <x v="2"/>
    <n v="0"/>
  </r>
  <r>
    <m/>
    <x v="3"/>
    <x v="3"/>
    <x v="3"/>
    <s v=""/>
    <x v="1"/>
    <x v="293"/>
    <n v="0"/>
    <s v=""/>
    <m/>
    <m/>
    <x v="2"/>
    <n v="0"/>
  </r>
  <r>
    <m/>
    <x v="3"/>
    <x v="3"/>
    <x v="24"/>
    <s v=""/>
    <x v="1"/>
    <x v="294"/>
    <n v="0"/>
    <s v=""/>
    <m/>
    <m/>
    <x v="2"/>
    <n v="0"/>
  </r>
  <r>
    <m/>
    <x v="3"/>
    <x v="3"/>
    <x v="68"/>
    <s v=""/>
    <x v="1"/>
    <x v="295"/>
    <n v="0"/>
    <s v=""/>
    <m/>
    <m/>
    <x v="2"/>
    <n v="0"/>
  </r>
  <r>
    <m/>
    <x v="3"/>
    <x v="13"/>
    <x v="73"/>
    <s v=""/>
    <x v="1"/>
    <x v="296"/>
    <n v="0"/>
    <s v=""/>
    <m/>
    <m/>
    <x v="2"/>
    <n v="0"/>
  </r>
  <r>
    <m/>
    <x v="3"/>
    <x v="3"/>
    <x v="3"/>
    <s v="Restauro do Prédio do Mercado Público Municipal"/>
    <x v="150"/>
    <x v="297"/>
    <n v="0"/>
    <s v="20%"/>
    <n v="0.8"/>
    <m/>
    <x v="2"/>
    <n v="0"/>
  </r>
  <r>
    <m/>
    <x v="3"/>
    <x v="11"/>
    <x v="72"/>
    <s v=""/>
    <x v="1"/>
    <x v="298"/>
    <n v="0"/>
    <s v=""/>
    <m/>
    <m/>
    <x v="2"/>
    <n v="0"/>
  </r>
  <r>
    <m/>
    <x v="14"/>
    <x v="13"/>
    <x v="73"/>
    <s v=""/>
    <x v="151"/>
    <x v="299"/>
    <n v="0"/>
    <s v="0%"/>
    <s v="100%"/>
    <m/>
    <x v="2"/>
    <n v="0"/>
  </r>
  <r>
    <m/>
    <x v="14"/>
    <x v="13"/>
    <x v="67"/>
    <s v="Apoio a criação de Cooperativas e Associações"/>
    <x v="118"/>
    <x v="300"/>
    <n v="0"/>
    <s v="50%"/>
    <s v="50%"/>
    <m/>
    <x v="2"/>
    <n v="0"/>
  </r>
  <r>
    <m/>
    <x v="14"/>
    <x v="13"/>
    <x v="67"/>
    <s v="Criação da Casa da Economia Solidária"/>
    <x v="118"/>
    <x v="300"/>
    <n v="0"/>
    <s v="50%"/>
    <s v="50%"/>
    <m/>
    <x v="2"/>
    <n v="0"/>
  </r>
  <r>
    <m/>
    <x v="14"/>
    <x v="13"/>
    <x v="67"/>
    <s v="Apoio a criação de Cooperativas e Associações"/>
    <x v="118"/>
    <x v="301"/>
    <n v="0"/>
    <s v="50%"/>
    <s v="50%"/>
    <m/>
    <x v="2"/>
    <n v="0"/>
  </r>
  <r>
    <m/>
    <x v="14"/>
    <x v="13"/>
    <x v="67"/>
    <s v="Criação da Casa da Economia Solidária"/>
    <x v="118"/>
    <x v="301"/>
    <n v="0"/>
    <s v="50%"/>
    <s v="50%"/>
    <m/>
    <x v="2"/>
    <n v="0"/>
  </r>
  <r>
    <m/>
    <x v="14"/>
    <x v="13"/>
    <x v="70"/>
    <s v="Elaboração de Projetos e Cursos de Qualificação Técnica"/>
    <x v="134"/>
    <x v="302"/>
    <n v="0"/>
    <s v="20%"/>
    <s v="20%"/>
    <m/>
    <x v="2"/>
    <n v="0"/>
  </r>
  <r>
    <m/>
    <x v="14"/>
    <x v="13"/>
    <x v="73"/>
    <s v=""/>
    <x v="151"/>
    <x v="303"/>
    <n v="0"/>
    <s v="0%"/>
    <s v="100%"/>
    <m/>
    <x v="2"/>
    <n v="0"/>
  </r>
  <r>
    <m/>
    <x v="14"/>
    <x v="13"/>
    <x v="70"/>
    <s v=""/>
    <x v="1"/>
    <x v="304"/>
    <n v="0"/>
    <s v=""/>
    <m/>
    <m/>
    <x v="2"/>
    <n v="0"/>
  </r>
  <r>
    <m/>
    <x v="14"/>
    <x v="13"/>
    <x v="73"/>
    <s v=""/>
    <x v="151"/>
    <x v="305"/>
    <n v="0"/>
    <s v="0%"/>
    <s v="100%"/>
    <m/>
    <x v="2"/>
    <n v="0"/>
  </r>
  <r>
    <m/>
    <x v="14"/>
    <x v="13"/>
    <x v="67"/>
    <s v="Qualificar o atendimentno do Faça Aqui"/>
    <x v="133"/>
    <x v="306"/>
    <n v="0"/>
    <s v="0%"/>
    <s v="25%"/>
    <m/>
    <x v="2"/>
    <n v="0"/>
  </r>
  <r>
    <m/>
    <x v="14"/>
    <x v="13"/>
    <x v="73"/>
    <s v=""/>
    <x v="152"/>
    <x v="307"/>
    <n v="0"/>
    <s v="5%"/>
    <s v="10%"/>
    <m/>
    <x v="2"/>
    <n v="0"/>
  </r>
  <r>
    <m/>
    <x v="14"/>
    <x v="13"/>
    <x v="73"/>
    <s v=""/>
    <x v="151"/>
    <x v="308"/>
    <n v="0"/>
    <s v="0%"/>
    <s v="100%"/>
    <m/>
    <x v="2"/>
    <n v="0"/>
  </r>
  <r>
    <m/>
    <x v="14"/>
    <x v="13"/>
    <x v="67"/>
    <s v="Qualificar o atendimentno do Faça Aqui"/>
    <x v="133"/>
    <x v="309"/>
    <n v="0"/>
    <s v="0%"/>
    <s v="25%"/>
    <m/>
    <x v="2"/>
    <n v="0"/>
  </r>
  <r>
    <m/>
    <x v="14"/>
    <x v="13"/>
    <x v="67"/>
    <s v="Qualificar o atendimentno do Faça Aqui"/>
    <x v="133"/>
    <x v="310"/>
    <n v="0"/>
    <s v="0%"/>
    <s v="25%"/>
    <m/>
    <x v="2"/>
    <n v="0"/>
  </r>
  <r>
    <m/>
    <x v="12"/>
    <x v="10"/>
    <x v="71"/>
    <s v="Desenvolvimento de Projeto Colaborativo na Rede Pública Municipal"/>
    <x v="139"/>
    <x v="311"/>
    <n v="0"/>
    <s v="0%"/>
    <s v="20%"/>
    <m/>
    <x v="2"/>
    <n v="0"/>
  </r>
  <r>
    <m/>
    <x v="12"/>
    <x v="10"/>
    <x v="71"/>
    <s v="Desenvolvimento de Projeto Colaborativo na Rede Pública Municipal"/>
    <x v="139"/>
    <x v="312"/>
    <n v="0"/>
    <s v="0%"/>
    <s v="20%"/>
    <m/>
    <x v="2"/>
    <n v="0"/>
  </r>
  <r>
    <m/>
    <x v="12"/>
    <x v="10"/>
    <x v="13"/>
    <s v="Construção de praças e áreas de lazer"/>
    <x v="153"/>
    <x v="313"/>
    <n v="0"/>
    <s v="10%"/>
    <s v="25%"/>
    <m/>
    <x v="2"/>
    <n v="0"/>
  </r>
  <r>
    <m/>
    <x v="12"/>
    <x v="10"/>
    <x v="71"/>
    <s v="Desenvolvimento de Projeto Colaborativo na Rede Pública Municipal"/>
    <x v="139"/>
    <x v="314"/>
    <n v="0"/>
    <s v="0%"/>
    <s v="20%"/>
    <m/>
    <x v="2"/>
    <n v="0"/>
  </r>
  <r>
    <m/>
    <x v="12"/>
    <x v="11"/>
    <x v="42"/>
    <s v=""/>
    <x v="1"/>
    <x v="315"/>
    <n v="0"/>
    <s v=""/>
    <m/>
    <m/>
    <x v="2"/>
    <n v="0"/>
  </r>
  <r>
    <m/>
    <x v="12"/>
    <x v="11"/>
    <x v="42"/>
    <s v="Construção e manutenção de poços tubulares, cisternas, cacimbas e açudes"/>
    <x v="154"/>
    <x v="316"/>
    <n v="0"/>
    <s v="10%"/>
    <s v="25%"/>
    <m/>
    <x v="2"/>
    <n v="0"/>
  </r>
  <r>
    <m/>
    <x v="12"/>
    <x v="11"/>
    <x v="42"/>
    <s v="Construção e manutenção de poços tubulares, cisternas, cacimbas e açudes"/>
    <x v="155"/>
    <x v="317"/>
    <n v="0"/>
    <s v="15%"/>
    <s v="25%"/>
    <m/>
    <x v="2"/>
    <n v="0"/>
  </r>
  <r>
    <m/>
    <x v="12"/>
    <x v="11"/>
    <x v="42"/>
    <s v="Construção e manutenção de poços tubulares, cisternas, cacimbas e açudes"/>
    <x v="156"/>
    <x v="318"/>
    <n v="0"/>
    <s v="10%"/>
    <s v="70%"/>
    <m/>
    <x v="2"/>
    <n v="0"/>
  </r>
  <r>
    <m/>
    <x v="12"/>
    <x v="11"/>
    <x v="44"/>
    <s v=""/>
    <x v="157"/>
    <x v="319"/>
    <n v="0"/>
    <s v="20%"/>
    <s v="30%"/>
    <m/>
    <x v="2"/>
    <n v="0"/>
  </r>
  <r>
    <m/>
    <x v="12"/>
    <x v="10"/>
    <x v="71"/>
    <s v="Desenvolvimento de Projeto Colaborativo na Rede Pública Municipal"/>
    <x v="139"/>
    <x v="320"/>
    <n v="0"/>
    <s v="0%"/>
    <s v="20%"/>
    <m/>
    <x v="2"/>
    <n v="0"/>
  </r>
  <r>
    <m/>
    <x v="12"/>
    <x v="10"/>
    <x v="71"/>
    <s v="Desenvolvimento de Projeto Colaborativo na Rede Pública Municipal"/>
    <x v="139"/>
    <x v="321"/>
    <n v="0"/>
    <s v="0%"/>
    <s v="20%"/>
    <m/>
    <x v="2"/>
    <n v="0"/>
  </r>
  <r>
    <m/>
    <x v="12"/>
    <x v="10"/>
    <x v="8"/>
    <s v=""/>
    <x v="1"/>
    <x v="322"/>
    <n v="0"/>
    <s v=""/>
    <m/>
    <m/>
    <x v="2"/>
    <n v="0"/>
  </r>
  <r>
    <m/>
    <x v="12"/>
    <x v="13"/>
    <x v="59"/>
    <s v=""/>
    <x v="1"/>
    <x v="323"/>
    <n v="0"/>
    <s v=""/>
    <m/>
    <m/>
    <x v="2"/>
    <n v="0"/>
  </r>
  <r>
    <m/>
    <x v="12"/>
    <x v="10"/>
    <x v="71"/>
    <s v="Desenvolvimento de Projeto Colaborativo na Rede Pública Municipal"/>
    <x v="139"/>
    <x v="324"/>
    <n v="0"/>
    <s v="0%"/>
    <s v="20%"/>
    <m/>
    <x v="2"/>
    <n v="0"/>
  </r>
  <r>
    <m/>
    <x v="12"/>
    <x v="11"/>
    <x v="26"/>
    <s v=""/>
    <x v="1"/>
    <x v="325"/>
    <n v="0"/>
    <s v=""/>
    <m/>
    <m/>
    <x v="2"/>
    <n v="0"/>
  </r>
  <r>
    <m/>
    <x v="12"/>
    <x v="10"/>
    <x v="8"/>
    <s v=""/>
    <x v="1"/>
    <x v="326"/>
    <n v="0"/>
    <s v=""/>
    <m/>
    <m/>
    <x v="2"/>
    <n v="0"/>
  </r>
  <r>
    <m/>
    <x v="12"/>
    <x v="11"/>
    <x v="26"/>
    <s v=""/>
    <x v="1"/>
    <x v="327"/>
    <n v="0"/>
    <s v=""/>
    <m/>
    <m/>
    <x v="2"/>
    <n v="0"/>
  </r>
  <r>
    <m/>
    <x v="12"/>
    <x v="11"/>
    <x v="44"/>
    <s v=""/>
    <x v="158"/>
    <x v="328"/>
    <n v="0"/>
    <s v="10%"/>
    <s v="25%"/>
    <m/>
    <x v="2"/>
    <n v="0"/>
  </r>
  <r>
    <m/>
    <x v="12"/>
    <x v="11"/>
    <x v="27"/>
    <s v=""/>
    <x v="159"/>
    <x v="329"/>
    <n v="0"/>
    <s v="0%"/>
    <s v="100%"/>
    <m/>
    <x v="2"/>
    <n v="0"/>
  </r>
  <r>
    <m/>
    <x v="12"/>
    <x v="11"/>
    <x v="26"/>
    <s v=""/>
    <x v="1"/>
    <x v="330"/>
    <n v="0"/>
    <s v=""/>
    <m/>
    <m/>
    <x v="2"/>
    <n v="0"/>
  </r>
  <r>
    <m/>
    <x v="12"/>
    <x v="10"/>
    <x v="71"/>
    <s v="Desenvolvimento de Projeto Colaborativo na Rede Pública Municipal"/>
    <x v="139"/>
    <x v="331"/>
    <n v="0"/>
    <s v="0%"/>
    <s v="20%"/>
    <m/>
    <x v="2"/>
    <n v="0"/>
  </r>
  <r>
    <m/>
    <x v="12"/>
    <x v="11"/>
    <x v="27"/>
    <s v=""/>
    <x v="1"/>
    <x v="332"/>
    <n v="0"/>
    <s v=""/>
    <m/>
    <m/>
    <x v="2"/>
    <n v="0"/>
  </r>
  <r>
    <m/>
    <x v="12"/>
    <x v="10"/>
    <x v="41"/>
    <s v=""/>
    <x v="1"/>
    <x v="333"/>
    <n v="0"/>
    <s v=""/>
    <m/>
    <m/>
    <x v="2"/>
    <n v="0"/>
  </r>
  <r>
    <m/>
    <x v="12"/>
    <x v="8"/>
    <x v="53"/>
    <s v="Qualificação da organização e participação popular"/>
    <x v="141"/>
    <x v="334"/>
    <n v="0"/>
    <s v="10%"/>
    <s v="25%"/>
    <m/>
    <x v="2"/>
    <n v="0"/>
  </r>
  <r>
    <m/>
    <x v="12"/>
    <x v="11"/>
    <x v="42"/>
    <s v="Construção e manutenção de poços tubulares, cisternas, cacimbas e açudes"/>
    <x v="160"/>
    <x v="335"/>
    <n v="0"/>
    <s v="0%"/>
    <s v="20%"/>
    <m/>
    <x v="2"/>
    <n v="0"/>
  </r>
  <r>
    <m/>
    <x v="12"/>
    <x v="10"/>
    <x v="13"/>
    <s v=""/>
    <x v="1"/>
    <x v="336"/>
    <n v="0"/>
    <s v=""/>
    <m/>
    <m/>
    <x v="2"/>
    <n v="0"/>
  </r>
  <r>
    <m/>
    <x v="12"/>
    <x v="10"/>
    <x v="13"/>
    <s v="Construção de praças e áreas de lazer"/>
    <x v="153"/>
    <x v="337"/>
    <n v="0"/>
    <s v="10%"/>
    <s v="25%"/>
    <m/>
    <x v="2"/>
    <n v="0"/>
  </r>
  <r>
    <m/>
    <x v="9"/>
    <x v="8"/>
    <x v="21"/>
    <s v=""/>
    <x v="1"/>
    <x v="338"/>
    <n v="0"/>
    <s v=""/>
    <m/>
    <m/>
    <x v="2"/>
    <n v="0"/>
  </r>
  <r>
    <m/>
    <x v="9"/>
    <x v="8"/>
    <x v="62"/>
    <s v=""/>
    <x v="1"/>
    <x v="339"/>
    <n v="0"/>
    <s v=""/>
    <m/>
    <m/>
    <x v="2"/>
    <n v="0"/>
  </r>
  <r>
    <m/>
    <x v="9"/>
    <x v="8"/>
    <x v="38"/>
    <s v=""/>
    <x v="1"/>
    <x v="340"/>
    <n v="0"/>
    <s v=""/>
    <m/>
    <m/>
    <x v="2"/>
    <n v="0"/>
  </r>
  <r>
    <m/>
    <x v="9"/>
    <x v="8"/>
    <x v="21"/>
    <s v="Manutenção do Centro de Referência Especializado em Assistência Soial"/>
    <x v="23"/>
    <x v="182"/>
    <n v="0"/>
    <s v="50%"/>
    <s v="50%"/>
    <m/>
    <x v="2"/>
    <n v="0"/>
  </r>
  <r>
    <m/>
    <x v="9"/>
    <x v="8"/>
    <x v="21"/>
    <s v="Manutenção do Lar de Passagem"/>
    <x v="23"/>
    <x v="182"/>
    <n v="0"/>
    <s v="50%"/>
    <s v="50%"/>
    <m/>
    <x v="2"/>
    <n v="0"/>
  </r>
  <r>
    <m/>
    <x v="9"/>
    <x v="8"/>
    <x v="21"/>
    <s v="Manutenção e Ampliação de Convênios com Entidades para Execução de Programas Assistenciais"/>
    <x v="23"/>
    <x v="182"/>
    <n v="0"/>
    <s v="50%"/>
    <s v="50%"/>
    <m/>
    <x v="2"/>
    <n v="0"/>
  </r>
  <r>
    <m/>
    <x v="9"/>
    <x v="8"/>
    <x v="21"/>
    <s v="Políticas de Atendimento a Mulheres em situação de violência"/>
    <x v="23"/>
    <x v="182"/>
    <n v="0"/>
    <s v="50%"/>
    <s v="50%"/>
    <m/>
    <x v="2"/>
    <n v="0"/>
  </r>
  <r>
    <m/>
    <x v="9"/>
    <x v="8"/>
    <x v="21"/>
    <s v="Manutenção do Centro de Referência Especializado em Assistência Soial"/>
    <x v="161"/>
    <x v="341"/>
    <n v="0"/>
    <s v="0%"/>
    <m/>
    <m/>
    <x v="2"/>
    <n v="0"/>
  </r>
  <r>
    <m/>
    <x v="9"/>
    <x v="8"/>
    <x v="38"/>
    <s v="Manutenção do Programa Bolsa Família"/>
    <x v="123"/>
    <x v="214"/>
    <n v="0"/>
    <s v="25%"/>
    <s v="25%"/>
    <m/>
    <x v="2"/>
    <n v="0"/>
  </r>
  <r>
    <m/>
    <x v="9"/>
    <x v="18"/>
    <x v="39"/>
    <s v="Auxílio Moradia"/>
    <x v="95"/>
    <x v="159"/>
    <n v="0"/>
    <s v="20%"/>
    <s v="25%"/>
    <m/>
    <x v="2"/>
    <n v="0"/>
  </r>
  <r>
    <m/>
    <x v="9"/>
    <x v="8"/>
    <x v="21"/>
    <s v="Manutenção do Centro de Referência Especializado em Assistência Soial"/>
    <x v="23"/>
    <x v="37"/>
    <n v="0"/>
    <s v="50%"/>
    <s v="50%"/>
    <m/>
    <x v="2"/>
    <n v="0"/>
  </r>
  <r>
    <m/>
    <x v="9"/>
    <x v="8"/>
    <x v="21"/>
    <s v="Manutenção e Ampliação de Convênios com Entidades para Execução de Programas Assistenciais"/>
    <x v="23"/>
    <x v="37"/>
    <n v="0"/>
    <s v="50%"/>
    <s v="50%"/>
    <m/>
    <x v="2"/>
    <n v="0"/>
  </r>
  <r>
    <m/>
    <x v="9"/>
    <x v="8"/>
    <x v="21"/>
    <s v="Políticas de Atendimento a Mulheres em situação de violência"/>
    <x v="23"/>
    <x v="37"/>
    <n v="0"/>
    <s v="50%"/>
    <s v="50%"/>
    <m/>
    <x v="2"/>
    <n v="0"/>
  </r>
  <r>
    <m/>
    <x v="9"/>
    <x v="8"/>
    <x v="53"/>
    <s v="Qualificar os membros do Conselho Municipal de Educação"/>
    <x v="99"/>
    <x v="167"/>
    <n v="0"/>
    <s v="0%"/>
    <m/>
    <m/>
    <x v="2"/>
    <n v="0"/>
  </r>
  <r>
    <m/>
    <x v="9"/>
    <x v="8"/>
    <x v="53"/>
    <s v="Realização da eleição do Conselho Tutelar"/>
    <x v="99"/>
    <x v="167"/>
    <n v="0"/>
    <s v="0%"/>
    <m/>
    <m/>
    <x v="2"/>
    <n v="0"/>
  </r>
  <r>
    <m/>
    <x v="9"/>
    <x v="8"/>
    <x v="21"/>
    <s v="Manutenção do Lar de Passagem"/>
    <x v="23"/>
    <x v="72"/>
    <n v="0"/>
    <s v="50%"/>
    <s v="50%"/>
    <m/>
    <x v="2"/>
    <n v="0"/>
  </r>
  <r>
    <m/>
    <x v="9"/>
    <x v="8"/>
    <x v="21"/>
    <s v="Manutenção e Ampliação de Convênios com Entidades para Execução de Programas Assistenciais"/>
    <x v="23"/>
    <x v="72"/>
    <n v="0"/>
    <s v="50%"/>
    <s v="50%"/>
    <m/>
    <x v="2"/>
    <n v="0"/>
  </r>
  <r>
    <m/>
    <x v="9"/>
    <x v="8"/>
    <x v="21"/>
    <s v="Políticas de Atendimento a Mulheres em situação de violência"/>
    <x v="23"/>
    <x v="72"/>
    <n v="0"/>
    <s v="50%"/>
    <s v="50%"/>
    <m/>
    <x v="2"/>
    <n v="0"/>
  </r>
  <r>
    <m/>
    <x v="9"/>
    <x v="8"/>
    <x v="38"/>
    <s v="Manutenção do Plantão Social"/>
    <x v="123"/>
    <x v="342"/>
    <n v="0"/>
    <s v="25%"/>
    <s v="25%"/>
    <m/>
    <x v="2"/>
    <n v="0"/>
  </r>
  <r>
    <m/>
    <x v="9"/>
    <x v="8"/>
    <x v="38"/>
    <s v="Manutenção do Programa Bolsa Família"/>
    <x v="123"/>
    <x v="342"/>
    <n v="0"/>
    <s v="25%"/>
    <s v="25%"/>
    <m/>
    <x v="2"/>
    <n v="0"/>
  </r>
  <r>
    <m/>
    <x v="9"/>
    <x v="8"/>
    <x v="38"/>
    <s v="Manutenção e Ampliação do Centro de Apoio Sócio-Educativo CASE"/>
    <x v="162"/>
    <x v="343"/>
    <n v="0"/>
    <s v="25%"/>
    <s v="25%"/>
    <m/>
    <x v="2"/>
    <n v="0"/>
  </r>
  <r>
    <m/>
    <x v="9"/>
    <x v="8"/>
    <x v="21"/>
    <s v=""/>
    <x v="1"/>
    <x v="344"/>
    <n v="0"/>
    <s v=""/>
    <m/>
    <m/>
    <x v="2"/>
    <n v="0"/>
  </r>
  <r>
    <m/>
    <x v="9"/>
    <x v="8"/>
    <x v="21"/>
    <s v=""/>
    <x v="1"/>
    <x v="345"/>
    <n v="0"/>
    <s v=""/>
    <m/>
    <m/>
    <x v="2"/>
    <n v="0"/>
  </r>
  <r>
    <m/>
    <x v="9"/>
    <x v="8"/>
    <x v="21"/>
    <s v="Manutenção do Centro de Referência Especializado em Assistência Soial"/>
    <x v="23"/>
    <x v="137"/>
    <n v="0"/>
    <s v="50%"/>
    <n v="0.25"/>
    <m/>
    <x v="2"/>
    <n v="0"/>
  </r>
  <r>
    <m/>
    <x v="9"/>
    <x v="8"/>
    <x v="21"/>
    <s v="Manutenção e Ampliação de Convênios com Entidades para Execução de Programas Assistenciais"/>
    <x v="23"/>
    <x v="137"/>
    <n v="0"/>
    <s v="50%"/>
    <s v="50%"/>
    <m/>
    <x v="2"/>
    <n v="0"/>
  </r>
  <r>
    <m/>
    <x v="9"/>
    <x v="8"/>
    <x v="21"/>
    <s v="Políticas de Atendimento a Mulheres em situação de violência"/>
    <x v="23"/>
    <x v="137"/>
    <n v="0"/>
    <s v="50%"/>
    <s v="50%"/>
    <m/>
    <x v="2"/>
    <n v="0"/>
  </r>
  <r>
    <m/>
    <x v="9"/>
    <x v="8"/>
    <x v="38"/>
    <s v="Manutenção do Centro de Referência em Assistência Social"/>
    <x v="163"/>
    <x v="346"/>
    <n v="0"/>
    <s v="0%"/>
    <m/>
    <m/>
    <x v="2"/>
    <n v="0"/>
  </r>
  <r>
    <m/>
    <x v="9"/>
    <x v="8"/>
    <x v="21"/>
    <s v="Manutenção do Centro de Referência Especializado em Assistência Soial"/>
    <x v="23"/>
    <x v="185"/>
    <n v="0"/>
    <s v="50%"/>
    <n v="0.25"/>
    <m/>
    <x v="2"/>
    <n v="0"/>
  </r>
  <r>
    <m/>
    <x v="9"/>
    <x v="8"/>
    <x v="21"/>
    <s v="Manutenção e Ampliação de Convênios com Entidades para Execução de Programas Assistenciais"/>
    <x v="23"/>
    <x v="185"/>
    <n v="0"/>
    <s v="50%"/>
    <s v="50%"/>
    <m/>
    <x v="2"/>
    <n v="0"/>
  </r>
  <r>
    <m/>
    <x v="9"/>
    <x v="8"/>
    <x v="21"/>
    <s v="Políticas de Atendimento a Mulheres em situação de violência"/>
    <x v="23"/>
    <x v="185"/>
    <n v="0"/>
    <s v="50%"/>
    <s v="50%"/>
    <m/>
    <x v="2"/>
    <n v="0"/>
  </r>
  <r>
    <m/>
    <x v="9"/>
    <x v="8"/>
    <x v="38"/>
    <s v="Manutenção do Centro de Referência em Assistência Social"/>
    <x v="164"/>
    <x v="347"/>
    <n v="0"/>
    <s v="0%"/>
    <s v="33%"/>
    <m/>
    <x v="2"/>
    <n v="0"/>
  </r>
  <r>
    <m/>
    <x v="9"/>
    <x v="18"/>
    <x v="51"/>
    <s v=""/>
    <x v="90"/>
    <x v="348"/>
    <n v="0"/>
    <s v="0%"/>
    <s v="25%"/>
    <m/>
    <x v="2"/>
    <n v="0"/>
  </r>
  <r>
    <m/>
    <x v="9"/>
    <x v="8"/>
    <x v="53"/>
    <s v="Qualificar os membros do Conselho Municipal de Educação"/>
    <x v="99"/>
    <x v="199"/>
    <n v="0"/>
    <s v="0%"/>
    <m/>
    <m/>
    <x v="2"/>
    <n v="0"/>
  </r>
  <r>
    <m/>
    <x v="9"/>
    <x v="8"/>
    <x v="53"/>
    <s v="Realização da eleição do Conselho Tutelar"/>
    <x v="99"/>
    <x v="199"/>
    <n v="0"/>
    <s v="0%"/>
    <m/>
    <m/>
    <x v="2"/>
    <n v="0"/>
  </r>
  <r>
    <m/>
    <x v="9"/>
    <x v="18"/>
    <x v="39"/>
    <s v="Auxílio Moradia"/>
    <x v="95"/>
    <x v="200"/>
    <n v="0"/>
    <s v="20%"/>
    <s v="25%"/>
    <m/>
    <x v="2"/>
    <n v="0"/>
  </r>
  <r>
    <m/>
    <x v="9"/>
    <x v="18"/>
    <x v="51"/>
    <s v=""/>
    <x v="90"/>
    <x v="349"/>
    <n v="0"/>
    <s v="0%"/>
    <s v="25%"/>
    <m/>
    <x v="2"/>
    <n v="0"/>
  </r>
  <r>
    <m/>
    <x v="9"/>
    <x v="8"/>
    <x v="38"/>
    <s v=""/>
    <x v="1"/>
    <x v="350"/>
    <n v="0"/>
    <s v=""/>
    <m/>
    <m/>
    <x v="2"/>
    <n v="0"/>
  </r>
  <r>
    <m/>
    <x v="9"/>
    <x v="8"/>
    <x v="38"/>
    <s v=""/>
    <x v="1"/>
    <x v="351"/>
    <n v="0"/>
    <s v=""/>
    <m/>
    <m/>
    <x v="2"/>
    <n v="0"/>
  </r>
  <r>
    <m/>
    <x v="9"/>
    <x v="8"/>
    <x v="21"/>
    <s v="Manutenção do Centro de Referência Especializado em Assistência Soial"/>
    <x v="23"/>
    <x v="352"/>
    <n v="0"/>
    <s v="50%"/>
    <n v="0.25"/>
    <m/>
    <x v="2"/>
    <n v="0"/>
  </r>
  <r>
    <m/>
    <x v="9"/>
    <x v="8"/>
    <x v="21"/>
    <s v="Manutenção do Lar de Passagem"/>
    <x v="23"/>
    <x v="352"/>
    <n v="0"/>
    <s v="50%"/>
    <s v="50%"/>
    <m/>
    <x v="2"/>
    <n v="0"/>
  </r>
  <r>
    <m/>
    <x v="9"/>
    <x v="8"/>
    <x v="21"/>
    <s v="Manutenção e Ampliação de Convênios com Entidades para Execução de Programas Assistenciais"/>
    <x v="23"/>
    <x v="352"/>
    <n v="0"/>
    <s v="50%"/>
    <s v="50%"/>
    <m/>
    <x v="2"/>
    <n v="0"/>
  </r>
  <r>
    <m/>
    <x v="9"/>
    <x v="8"/>
    <x v="21"/>
    <s v="Políticas de Atendimento a Mulheres em situação de violência"/>
    <x v="23"/>
    <x v="352"/>
    <n v="0"/>
    <s v="50%"/>
    <s v="50%"/>
    <m/>
    <x v="2"/>
    <n v="0"/>
  </r>
  <r>
    <m/>
    <x v="9"/>
    <x v="18"/>
    <x v="39"/>
    <s v=""/>
    <x v="1"/>
    <x v="353"/>
    <n v="0"/>
    <s v=""/>
    <m/>
    <m/>
    <x v="2"/>
    <n v="0"/>
  </r>
  <r>
    <m/>
    <x v="0"/>
    <x v="7"/>
    <x v="32"/>
    <s v=""/>
    <x v="165"/>
    <x v="354"/>
    <n v="0"/>
    <s v="10%"/>
    <s v="25%"/>
    <m/>
    <x v="2"/>
    <n v="0"/>
  </r>
  <r>
    <m/>
    <x v="0"/>
    <x v="7"/>
    <x v="32"/>
    <s v="Manutenção e qualificação da comunicação governamental"/>
    <x v="48"/>
    <x v="355"/>
    <n v="0"/>
    <s v="30%"/>
    <n v="0.7"/>
    <m/>
    <x v="2"/>
    <n v="0"/>
  </r>
  <r>
    <m/>
    <x v="0"/>
    <x v="0"/>
    <x v="29"/>
    <s v="Minimizar os problemas de alagamento da área urbana do município"/>
    <x v="166"/>
    <x v="356"/>
    <n v="0"/>
    <s v="0%"/>
    <s v="25%"/>
    <m/>
    <x v="2"/>
    <n v="0"/>
  </r>
  <r>
    <m/>
    <x v="0"/>
    <x v="0"/>
    <x v="58"/>
    <s v=""/>
    <x v="167"/>
    <x v="357"/>
    <n v="0"/>
    <s v="40%"/>
    <s v="50%"/>
    <m/>
    <x v="2"/>
    <n v="0"/>
  </r>
  <r>
    <m/>
    <x v="0"/>
    <x v="0"/>
    <x v="63"/>
    <s v="Elaboração de Projetos Técnicos de Arquitetura e Engenharia"/>
    <x v="101"/>
    <x v="358"/>
    <n v="0"/>
    <s v="10%"/>
    <s v="20%"/>
    <m/>
    <x v="2"/>
    <n v="0"/>
  </r>
  <r>
    <m/>
    <x v="0"/>
    <x v="0"/>
    <x v="63"/>
    <s v="Revisão do Plano Diretor Municipal"/>
    <x v="101"/>
    <x v="358"/>
    <n v="0"/>
    <s v="10%"/>
    <s v="20%"/>
    <m/>
    <x v="2"/>
    <n v="0"/>
  </r>
  <r>
    <m/>
    <x v="0"/>
    <x v="7"/>
    <x v="32"/>
    <s v="Manutenção e qualificação da comunicação governamental"/>
    <x v="100"/>
    <x v="359"/>
    <n v="0"/>
    <s v="0%"/>
    <s v="35%"/>
    <m/>
    <x v="2"/>
    <n v="0"/>
  </r>
  <r>
    <m/>
    <x v="0"/>
    <x v="7"/>
    <x v="32"/>
    <s v="Consolidação da transparência da informação pública"/>
    <x v="168"/>
    <x v="360"/>
    <n v="0"/>
    <s v="0%"/>
    <s v="100%"/>
    <m/>
    <x v="2"/>
    <n v="0"/>
  </r>
  <r>
    <m/>
    <x v="0"/>
    <x v="7"/>
    <x v="32"/>
    <s v="Manutenção e qualificação da comunicação governamental"/>
    <x v="169"/>
    <x v="361"/>
    <n v="0"/>
    <s v="50%"/>
    <s v="50%"/>
    <m/>
    <x v="2"/>
    <n v="0"/>
  </r>
  <r>
    <m/>
    <x v="0"/>
    <x v="0"/>
    <x v="0"/>
    <s v="Execução de Pavimentação, Drenagem e Passeios com Acessibilidade"/>
    <x v="0"/>
    <x v="362"/>
    <n v="0"/>
    <s v="20%"/>
    <s v="45%"/>
    <m/>
    <x v="2"/>
    <n v="0"/>
  </r>
  <r>
    <m/>
    <x v="0"/>
    <x v="0"/>
    <x v="58"/>
    <s v=""/>
    <x v="1"/>
    <x v="363"/>
    <n v="0"/>
    <s v=""/>
    <m/>
    <m/>
    <x v="2"/>
    <n v="0"/>
  </r>
  <r>
    <m/>
    <x v="0"/>
    <x v="0"/>
    <x v="29"/>
    <s v="Minimizar os problemas de alagamento da área urbana do município"/>
    <x v="166"/>
    <x v="364"/>
    <n v="0"/>
    <s v="0%"/>
    <s v="25%"/>
    <m/>
    <x v="2"/>
    <n v="0"/>
  </r>
  <r>
    <m/>
    <x v="0"/>
    <x v="7"/>
    <x v="32"/>
    <s v="Consolidação da transparência da informação pública"/>
    <x v="168"/>
    <x v="365"/>
    <n v="0"/>
    <s v="0%"/>
    <s v="100%"/>
    <m/>
    <x v="2"/>
    <n v="0"/>
  </r>
  <r>
    <m/>
    <x v="0"/>
    <x v="7"/>
    <x v="32"/>
    <s v="Gerenciamento e manutenção de hardware e redes lógicas"/>
    <x v="37"/>
    <x v="120"/>
    <n v="0"/>
    <s v="25%"/>
    <s v="25%"/>
    <m/>
    <x v="2"/>
    <n v="0"/>
  </r>
  <r>
    <m/>
    <x v="0"/>
    <x v="7"/>
    <x v="32"/>
    <s v="Manutenção e qualificação da telefonia e da comunicação dos órgãos municipais"/>
    <x v="37"/>
    <x v="120"/>
    <n v="0"/>
    <s v="25%"/>
    <s v="25%"/>
    <m/>
    <x v="2"/>
    <n v="0"/>
  </r>
  <r>
    <m/>
    <x v="0"/>
    <x v="7"/>
    <x v="32"/>
    <s v="Gerenciamento e manutenção de hardware e redes lógicas"/>
    <x v="37"/>
    <x v="58"/>
    <n v="0"/>
    <s v="25%"/>
    <s v="25%"/>
    <m/>
    <x v="2"/>
    <n v="0"/>
  </r>
  <r>
    <m/>
    <x v="0"/>
    <x v="7"/>
    <x v="32"/>
    <s v="Manutenção e qualificação da telefonia e da comunicação dos órgãos municipais"/>
    <x v="37"/>
    <x v="58"/>
    <n v="0"/>
    <s v="25%"/>
    <s v="25%"/>
    <m/>
    <x v="2"/>
    <n v="0"/>
  </r>
  <r>
    <m/>
    <x v="0"/>
    <x v="0"/>
    <x v="58"/>
    <s v=""/>
    <x v="1"/>
    <x v="366"/>
    <n v="0"/>
    <s v=""/>
    <m/>
    <m/>
    <x v="2"/>
    <n v="0"/>
  </r>
  <r>
    <m/>
    <x v="0"/>
    <x v="0"/>
    <x v="58"/>
    <s v=""/>
    <x v="170"/>
    <x v="367"/>
    <n v="0"/>
    <s v="0%"/>
    <s v="20%"/>
    <m/>
    <x v="2"/>
    <n v="0"/>
  </r>
  <r>
    <m/>
    <x v="0"/>
    <x v="0"/>
    <x v="58"/>
    <s v=""/>
    <x v="171"/>
    <x v="368"/>
    <n v="0"/>
    <s v="0%"/>
    <m/>
    <m/>
    <x v="2"/>
    <n v="0"/>
  </r>
  <r>
    <m/>
    <x v="0"/>
    <x v="7"/>
    <x v="32"/>
    <s v="Gerenciamento e manutenção de hardware e redes lógicas"/>
    <x v="37"/>
    <x v="108"/>
    <n v="0"/>
    <s v="25%"/>
    <s v="25%"/>
    <m/>
    <x v="2"/>
    <n v="0"/>
  </r>
  <r>
    <m/>
    <x v="0"/>
    <x v="7"/>
    <x v="32"/>
    <s v="Manutenção e qualificação da telefonia e da comunicação dos órgãos municipais"/>
    <x v="37"/>
    <x v="108"/>
    <n v="0"/>
    <s v="25%"/>
    <s v="25%"/>
    <m/>
    <x v="2"/>
    <n v="0"/>
  </r>
  <r>
    <m/>
    <x v="0"/>
    <x v="7"/>
    <x v="32"/>
    <s v="Gerenciamento e manutenção de hardware e redes lógicas"/>
    <x v="37"/>
    <x v="105"/>
    <n v="0"/>
    <s v="25%"/>
    <s v="25%"/>
    <m/>
    <x v="2"/>
    <n v="0"/>
  </r>
  <r>
    <m/>
    <x v="0"/>
    <x v="7"/>
    <x v="32"/>
    <s v="Manutenção e qualificação da telefonia e da comunicação dos órgãos municipais"/>
    <x v="37"/>
    <x v="105"/>
    <n v="0"/>
    <s v="25%"/>
    <s v="25%"/>
    <m/>
    <x v="2"/>
    <n v="0"/>
  </r>
  <r>
    <m/>
    <x v="0"/>
    <x v="7"/>
    <x v="32"/>
    <s v="Consolidação da transparência da informação pública"/>
    <x v="172"/>
    <x v="369"/>
    <n v="0"/>
    <s v="100%"/>
    <m/>
    <m/>
    <x v="2"/>
    <n v="0"/>
  </r>
  <r>
    <m/>
    <x v="0"/>
    <x v="7"/>
    <x v="32"/>
    <s v="Gerenciamento e manutenção de hardware e redes lógicas"/>
    <x v="37"/>
    <x v="370"/>
    <n v="0"/>
    <s v="25%"/>
    <s v="25%"/>
    <m/>
    <x v="2"/>
    <n v="0"/>
  </r>
  <r>
    <m/>
    <x v="0"/>
    <x v="7"/>
    <x v="32"/>
    <s v="Manutenção e qualificação da telefonia e da comunicação dos órgãos municipais"/>
    <x v="37"/>
    <x v="370"/>
    <n v="0"/>
    <s v="25%"/>
    <s v="25%"/>
    <m/>
    <x v="2"/>
    <n v="0"/>
  </r>
  <r>
    <m/>
    <x v="0"/>
    <x v="7"/>
    <x v="32"/>
    <s v=""/>
    <x v="165"/>
    <x v="371"/>
    <n v="0"/>
    <s v="10%"/>
    <s v="25%"/>
    <m/>
    <x v="2"/>
    <n v="0"/>
  </r>
  <r>
    <m/>
    <x v="0"/>
    <x v="0"/>
    <x v="0"/>
    <s v="Execução de Pavimentação, Drenagem e Passeios com Acessibilidade"/>
    <x v="0"/>
    <x v="372"/>
    <n v="0"/>
    <s v="20%"/>
    <s v="45%"/>
    <m/>
    <x v="2"/>
    <n v="0"/>
  </r>
  <r>
    <m/>
    <x v="0"/>
    <x v="0"/>
    <x v="63"/>
    <s v="Elaboração de Projetos Técnicos de Arquitetura e Engenharia"/>
    <x v="101"/>
    <x v="169"/>
    <n v="0"/>
    <s v="10%"/>
    <s v="20%"/>
    <m/>
    <x v="2"/>
    <n v="0"/>
  </r>
  <r>
    <m/>
    <x v="8"/>
    <x v="0"/>
    <x v="57"/>
    <s v=""/>
    <x v="1"/>
    <x v="373"/>
    <n v="0"/>
    <s v=""/>
    <m/>
    <m/>
    <x v="2"/>
    <n v="0"/>
  </r>
  <r>
    <m/>
    <x v="8"/>
    <x v="10"/>
    <x v="8"/>
    <s v=""/>
    <x v="173"/>
    <x v="374"/>
    <n v="0"/>
    <s v="0%"/>
    <m/>
    <m/>
    <x v="2"/>
    <n v="0"/>
  </r>
  <r>
    <m/>
    <x v="8"/>
    <x v="10"/>
    <x v="8"/>
    <s v="Coleta, transbordo e destinação final do lixo urbano"/>
    <x v="174"/>
    <x v="375"/>
    <n v="0"/>
    <s v="0%"/>
    <m/>
    <m/>
    <x v="2"/>
    <n v="0"/>
  </r>
  <r>
    <m/>
    <x v="8"/>
    <x v="0"/>
    <x v="29"/>
    <s v="Minimizar os problemas de alagamento da área urbana do município"/>
    <x v="166"/>
    <x v="376"/>
    <n v="0"/>
    <s v="0%"/>
    <s v="25%"/>
    <m/>
    <x v="2"/>
    <n v="0"/>
  </r>
  <r>
    <m/>
    <x v="8"/>
    <x v="0"/>
    <x v="57"/>
    <s v="Ampliação do cemitério municipal"/>
    <x v="175"/>
    <x v="377"/>
    <n v="0"/>
    <s v="0%"/>
    <s v="50%"/>
    <m/>
    <x v="2"/>
    <n v="0"/>
  </r>
  <r>
    <m/>
    <x v="8"/>
    <x v="10"/>
    <x v="8"/>
    <s v="Coleta, transbordo e destinação final do lixo urbano"/>
    <x v="176"/>
    <x v="378"/>
    <n v="0"/>
    <s v="0%"/>
    <m/>
    <m/>
    <x v="2"/>
    <n v="0"/>
  </r>
  <r>
    <m/>
    <x v="8"/>
    <x v="0"/>
    <x v="57"/>
    <s v=""/>
    <x v="177"/>
    <x v="379"/>
    <n v="0"/>
    <s v="25%"/>
    <m/>
    <m/>
    <x v="2"/>
    <n v="0"/>
  </r>
  <r>
    <m/>
    <x v="8"/>
    <x v="10"/>
    <x v="8"/>
    <s v="Coleta, transbordo e destinação final do lixo urbano"/>
    <x v="178"/>
    <x v="380"/>
    <n v="0"/>
    <s v="10%"/>
    <s v="70%"/>
    <m/>
    <x v="2"/>
    <n v="0"/>
  </r>
  <r>
    <m/>
    <x v="8"/>
    <x v="0"/>
    <x v="48"/>
    <s v=""/>
    <x v="179"/>
    <x v="381"/>
    <n v="0"/>
    <s v="0%"/>
    <s v="25%"/>
    <m/>
    <x v="2"/>
    <n v="0"/>
  </r>
  <r>
    <m/>
    <x v="8"/>
    <x v="0"/>
    <x v="29"/>
    <s v="Minimizar os problemas de alagamento da área urbana do município"/>
    <x v="180"/>
    <x v="382"/>
    <n v="0"/>
    <s v="25%"/>
    <s v="25%"/>
    <m/>
    <x v="2"/>
    <n v="0"/>
  </r>
  <r>
    <m/>
    <x v="2"/>
    <x v="7"/>
    <x v="17"/>
    <s v="Manutenção da Arrecadação Municipal"/>
    <x v="63"/>
    <x v="383"/>
    <n v="0"/>
    <s v="30%"/>
    <s v="50%"/>
    <m/>
    <x v="2"/>
    <n v="0"/>
  </r>
  <r>
    <m/>
    <x v="2"/>
    <x v="7"/>
    <x v="17"/>
    <s v="Qualificação da Arrecadação Municipal"/>
    <x v="63"/>
    <x v="383"/>
    <n v="0"/>
    <s v="30%"/>
    <m/>
    <m/>
    <x v="2"/>
    <n v="0"/>
  </r>
  <r>
    <m/>
    <x v="2"/>
    <x v="7"/>
    <x v="25"/>
    <s v=""/>
    <x v="1"/>
    <x v="384"/>
    <n v="0"/>
    <s v=""/>
    <m/>
    <m/>
    <x v="2"/>
    <n v="0"/>
  </r>
  <r>
    <m/>
    <x v="2"/>
    <x v="7"/>
    <x v="17"/>
    <s v="Qualificação da Arrecadação Municipal"/>
    <x v="119"/>
    <x v="385"/>
    <n v="0"/>
    <s v="20%"/>
    <n v="0.25"/>
    <m/>
    <x v="2"/>
    <n v="0"/>
  </r>
  <r>
    <m/>
    <x v="7"/>
    <x v="4"/>
    <x v="20"/>
    <s v="Construção, reforma, ampliação e estruturação de UBSs"/>
    <x v="20"/>
    <x v="234"/>
    <n v="0"/>
    <s v="25%"/>
    <s v="25%"/>
    <m/>
    <x v="2"/>
    <n v="0"/>
  </r>
  <r>
    <m/>
    <x v="7"/>
    <x v="4"/>
    <x v="6"/>
    <s v=""/>
    <x v="181"/>
    <x v="386"/>
    <n v="0"/>
    <s v="0%"/>
    <s v="100%"/>
    <m/>
    <x v="2"/>
    <n v="0"/>
  </r>
  <r>
    <m/>
    <x v="7"/>
    <x v="4"/>
    <x v="6"/>
    <s v="Qualificação do transporte de pacientes"/>
    <x v="182"/>
    <x v="387"/>
    <n v="0"/>
    <s v="0%"/>
    <s v="40%"/>
    <m/>
    <x v="2"/>
    <n v="0"/>
  </r>
  <r>
    <m/>
    <x v="7"/>
    <x v="8"/>
    <x v="53"/>
    <s v=""/>
    <x v="117"/>
    <x v="388"/>
    <n v="0"/>
    <s v="0%"/>
    <s v="50%"/>
    <m/>
    <x v="2"/>
    <n v="0"/>
  </r>
  <r>
    <m/>
    <x v="7"/>
    <x v="8"/>
    <x v="21"/>
    <s v=""/>
    <x v="1"/>
    <x v="389"/>
    <n v="0"/>
    <s v=""/>
    <m/>
    <m/>
    <x v="2"/>
    <n v="0"/>
  </r>
  <r>
    <m/>
    <x v="7"/>
    <x v="4"/>
    <x v="6"/>
    <s v=""/>
    <x v="1"/>
    <x v="390"/>
    <n v="0"/>
    <s v=""/>
    <m/>
    <m/>
    <x v="2"/>
    <n v="0"/>
  </r>
  <r>
    <m/>
    <x v="7"/>
    <x v="4"/>
    <x v="74"/>
    <s v=""/>
    <x v="183"/>
    <x v="391"/>
    <n v="0"/>
    <s v="50%"/>
    <s v="50%"/>
    <m/>
    <x v="2"/>
    <n v="0"/>
  </r>
  <r>
    <m/>
    <x v="7"/>
    <x v="4"/>
    <x v="74"/>
    <s v=""/>
    <x v="183"/>
    <x v="392"/>
    <n v="0"/>
    <s v="50%"/>
    <s v="50%"/>
    <m/>
    <x v="2"/>
    <n v="0"/>
  </r>
  <r>
    <m/>
    <x v="7"/>
    <x v="4"/>
    <x v="20"/>
    <s v=""/>
    <x v="1"/>
    <x v="393"/>
    <n v="0"/>
    <s v=""/>
    <m/>
    <m/>
    <x v="2"/>
    <n v="0"/>
  </r>
  <r>
    <m/>
    <x v="7"/>
    <x v="4"/>
    <x v="74"/>
    <s v=""/>
    <x v="184"/>
    <x v="394"/>
    <n v="0"/>
    <s v="80%"/>
    <s v="100%"/>
    <m/>
    <x v="2"/>
    <n v="0"/>
  </r>
  <r>
    <m/>
    <x v="7"/>
    <x v="4"/>
    <x v="74"/>
    <s v=""/>
    <x v="184"/>
    <x v="395"/>
    <n v="0"/>
    <s v="80%"/>
    <s v="100%"/>
    <m/>
    <x v="2"/>
    <n v="0"/>
  </r>
  <r>
    <m/>
    <x v="7"/>
    <x v="4"/>
    <x v="6"/>
    <s v="Reforma da Ala SUS da Santa Casa"/>
    <x v="28"/>
    <x v="396"/>
    <n v="0"/>
    <s v="8%"/>
    <s v="20%"/>
    <m/>
    <x v="2"/>
    <n v="0"/>
  </r>
  <r>
    <m/>
    <x v="7"/>
    <x v="4"/>
    <x v="20"/>
    <s v="Construção, reforma, ampliação e estruturação de UBSs"/>
    <x v="20"/>
    <x v="34"/>
    <n v="0"/>
    <s v="25%"/>
    <s v="25%"/>
    <m/>
    <x v="2"/>
    <n v="0"/>
  </r>
  <r>
    <m/>
    <x v="7"/>
    <x v="4"/>
    <x v="20"/>
    <s v="Construção, reforma, ampliação e estruturação de UBSs"/>
    <x v="20"/>
    <x v="47"/>
    <n v="0"/>
    <s v="25%"/>
    <s v="25%"/>
    <m/>
    <x v="2"/>
    <n v="0"/>
  </r>
  <r>
    <m/>
    <x v="7"/>
    <x v="4"/>
    <x v="20"/>
    <s v="Construção, reforma, ampliação e estruturação de UBSs"/>
    <x v="20"/>
    <x v="55"/>
    <n v="0"/>
    <s v="25%"/>
    <s v="25%"/>
    <m/>
    <x v="2"/>
    <n v="0"/>
  </r>
  <r>
    <m/>
    <x v="7"/>
    <x v="4"/>
    <x v="20"/>
    <s v="Construção, reforma, ampliação e estruturação de UBSs"/>
    <x v="185"/>
    <x v="397"/>
    <n v="0"/>
    <s v="50%"/>
    <s v="50%"/>
    <m/>
    <x v="2"/>
    <n v="0"/>
  </r>
  <r>
    <m/>
    <x v="7"/>
    <x v="4"/>
    <x v="20"/>
    <s v=""/>
    <x v="186"/>
    <x v="398"/>
    <n v="0"/>
    <s v="15%"/>
    <s v="15%"/>
    <m/>
    <x v="2"/>
    <n v="0"/>
  </r>
  <r>
    <m/>
    <x v="7"/>
    <x v="4"/>
    <x v="74"/>
    <s v=""/>
    <x v="187"/>
    <x v="398"/>
    <n v="0"/>
    <s v="15%"/>
    <s v="15%"/>
    <m/>
    <x v="2"/>
    <n v="0"/>
  </r>
  <r>
    <m/>
    <x v="5"/>
    <x v="7"/>
    <x v="25"/>
    <s v="Aquisição e adequação de prédios públicos"/>
    <x v="32"/>
    <x v="399"/>
    <n v="0"/>
    <s v="33%"/>
    <s v="33%"/>
    <m/>
    <x v="2"/>
    <n v="0"/>
  </r>
  <r>
    <m/>
    <x v="5"/>
    <x v="7"/>
    <x v="50"/>
    <s v="Manutenção da Central de Veículos"/>
    <x v="97"/>
    <x v="163"/>
    <n v="0"/>
    <s v="50%"/>
    <s v="50%"/>
    <m/>
    <x v="2"/>
    <n v="0"/>
  </r>
  <r>
    <m/>
    <x v="5"/>
    <x v="7"/>
    <x v="25"/>
    <s v="Aquisição e adequação de prédios públicos"/>
    <x v="188"/>
    <x v="400"/>
    <n v="0"/>
    <s v="100%"/>
    <m/>
    <m/>
    <x v="2"/>
    <n v="0"/>
  </r>
  <r>
    <m/>
    <x v="5"/>
    <x v="7"/>
    <x v="75"/>
    <s v=""/>
    <x v="189"/>
    <x v="401"/>
    <n v="0"/>
    <s v="50%"/>
    <s v="50%"/>
    <m/>
    <x v="2"/>
    <n v="0"/>
  </r>
  <r>
    <m/>
    <x v="5"/>
    <x v="7"/>
    <x v="75"/>
    <s v=""/>
    <x v="190"/>
    <x v="402"/>
    <n v="0"/>
    <s v="0%"/>
    <s v="100%"/>
    <m/>
    <x v="2"/>
    <n v="0"/>
  </r>
  <r>
    <m/>
    <x v="5"/>
    <x v="7"/>
    <x v="75"/>
    <s v=""/>
    <x v="189"/>
    <x v="403"/>
    <n v="0"/>
    <s v="50%"/>
    <s v="50%"/>
    <m/>
    <x v="2"/>
    <n v="0"/>
  </r>
  <r>
    <m/>
    <x v="5"/>
    <x v="7"/>
    <x v="22"/>
    <s v=""/>
    <x v="1"/>
    <x v="404"/>
    <n v="0"/>
    <s v=""/>
    <m/>
    <m/>
    <x v="2"/>
    <n v="0"/>
  </r>
  <r>
    <m/>
    <x v="5"/>
    <x v="7"/>
    <x v="50"/>
    <s v="Manutenção da Central de Veículos"/>
    <x v="97"/>
    <x v="405"/>
    <n v="0"/>
    <s v="50%"/>
    <s v="50%"/>
    <m/>
    <x v="2"/>
    <n v="0"/>
  </r>
  <r>
    <m/>
    <x v="5"/>
    <x v="7"/>
    <x v="22"/>
    <s v=""/>
    <x v="1"/>
    <x v="406"/>
    <n v="0"/>
    <s v=""/>
    <m/>
    <m/>
    <x v="2"/>
    <n v="0"/>
  </r>
  <r>
    <m/>
    <x v="5"/>
    <x v="7"/>
    <x v="75"/>
    <s v=""/>
    <x v="189"/>
    <x v="407"/>
    <n v="0"/>
    <s v="50%"/>
    <s v="50%"/>
    <m/>
    <x v="2"/>
    <n v="0"/>
  </r>
  <r>
    <m/>
    <x v="5"/>
    <x v="7"/>
    <x v="50"/>
    <s v=""/>
    <x v="191"/>
    <x v="408"/>
    <n v="0"/>
    <n v="0"/>
    <n v="1"/>
    <m/>
    <x v="2"/>
    <n v="0"/>
  </r>
  <r>
    <m/>
    <x v="5"/>
    <x v="7"/>
    <x v="50"/>
    <s v="Manutenção da Central de Veículos"/>
    <x v="97"/>
    <x v="212"/>
    <n v="0"/>
    <s v="50%"/>
    <s v="50%"/>
    <m/>
    <x v="2"/>
    <n v="0"/>
  </r>
  <r>
    <m/>
    <x v="5"/>
    <x v="7"/>
    <x v="25"/>
    <s v="Realização de concurso público"/>
    <x v="192"/>
    <x v="409"/>
    <n v="0"/>
    <s v="25%"/>
    <s v="25%"/>
    <m/>
    <x v="2"/>
    <n v="0"/>
  </r>
  <r>
    <m/>
    <x v="5"/>
    <x v="7"/>
    <x v="22"/>
    <s v="Manutenção do Departamento de Almoxarifado Central, Patrimônio e Compras"/>
    <x v="114"/>
    <x v="410"/>
    <n v="0"/>
    <s v="40%"/>
    <s v="100%"/>
    <m/>
    <x v="2"/>
    <n v="0"/>
  </r>
  <r>
    <m/>
    <x v="5"/>
    <x v="7"/>
    <x v="75"/>
    <s v=""/>
    <x v="189"/>
    <x v="411"/>
    <n v="0"/>
    <s v="50%"/>
    <s v="50%"/>
    <m/>
    <x v="2"/>
    <n v="0"/>
  </r>
  <r>
    <m/>
    <x v="3"/>
    <x v="3"/>
    <x v="3"/>
    <s v=""/>
    <x v="193"/>
    <x v="412"/>
    <n v="0"/>
    <s v="0%"/>
    <s v="40%"/>
    <n v="0.2"/>
    <x v="1"/>
    <n v="0"/>
  </r>
  <r>
    <m/>
    <x v="3"/>
    <x v="3"/>
    <x v="3"/>
    <s v="Manutenção e Gestão do Teatro Esperança"/>
    <x v="142"/>
    <x v="270"/>
    <n v="0"/>
    <s v="100%"/>
    <m/>
    <n v="0.25"/>
    <x v="1"/>
    <n v="0"/>
  </r>
  <r>
    <m/>
    <x v="3"/>
    <x v="3"/>
    <x v="3"/>
    <s v="Manutenção e Gestão do Teatro Esperança"/>
    <x v="194"/>
    <x v="413"/>
    <n v="0"/>
    <s v="0%"/>
    <s v="50%"/>
    <n v="0.25"/>
    <x v="1"/>
    <n v="0"/>
  </r>
  <r>
    <m/>
    <x v="3"/>
    <x v="3"/>
    <x v="33"/>
    <s v="Promoção e democratização da cultura através do Sistema Municipal de Cultura"/>
    <x v="42"/>
    <x v="414"/>
    <n v="0"/>
    <s v="50%"/>
    <n v="0.25"/>
    <n v="0.25"/>
    <x v="1"/>
    <n v="0"/>
  </r>
  <r>
    <m/>
    <x v="3"/>
    <x v="3"/>
    <x v="33"/>
    <s v="Promoção e democratização da cultura através do Sistema Municipal de Cultura"/>
    <x v="42"/>
    <x v="415"/>
    <n v="0"/>
    <s v="50%"/>
    <n v="0.25"/>
    <n v="0.25"/>
    <x v="1"/>
    <n v="0"/>
  </r>
  <r>
    <m/>
    <x v="3"/>
    <x v="3"/>
    <x v="3"/>
    <s v="Manutenção e Gestão do Teatro Esperança"/>
    <x v="195"/>
    <x v="416"/>
    <n v="0"/>
    <s v="0%"/>
    <s v="32%"/>
    <n v="0.25"/>
    <x v="1"/>
    <n v="0"/>
  </r>
  <r>
    <m/>
    <x v="14"/>
    <x v="13"/>
    <x v="67"/>
    <s v="Apoio a criação de Cooperativas e Associações"/>
    <x v="118"/>
    <x v="417"/>
    <n v="0"/>
    <s v="50%"/>
    <n v="0.25"/>
    <n v="0.25"/>
    <x v="1"/>
    <n v="0"/>
  </r>
  <r>
    <m/>
    <x v="14"/>
    <x v="13"/>
    <x v="67"/>
    <s v="Criação da Casa da Economia Solidária"/>
    <x v="118"/>
    <x v="417"/>
    <n v="0"/>
    <s v="50%"/>
    <n v="0.25"/>
    <n v="0.25"/>
    <x v="1"/>
    <n v="0"/>
  </r>
  <r>
    <m/>
    <x v="14"/>
    <x v="13"/>
    <x v="67"/>
    <s v="Apoio a criação de Cooperativas e Associações"/>
    <x v="118"/>
    <x v="201"/>
    <n v="0"/>
    <s v="50%"/>
    <n v="0.25"/>
    <n v="0.25"/>
    <x v="1"/>
    <n v="0"/>
  </r>
  <r>
    <m/>
    <x v="14"/>
    <x v="13"/>
    <x v="67"/>
    <s v="Criação da Casa da Economia Solidária"/>
    <x v="118"/>
    <x v="235"/>
    <n v="0"/>
    <s v="50%"/>
    <n v="0.25"/>
    <n v="0.25"/>
    <x v="1"/>
    <n v="0"/>
  </r>
  <r>
    <m/>
    <x v="14"/>
    <x v="13"/>
    <x v="59"/>
    <s v="Incentivo à Economia Popular e Solidária"/>
    <x v="80"/>
    <x v="418"/>
    <n v="0"/>
    <s v="25%"/>
    <s v="25%"/>
    <n v="0.25"/>
    <x v="1"/>
    <n v="0"/>
  </r>
  <r>
    <m/>
    <x v="9"/>
    <x v="18"/>
    <x v="51"/>
    <s v=""/>
    <x v="196"/>
    <x v="419"/>
    <n v="0"/>
    <s v="0%"/>
    <m/>
    <n v="1"/>
    <x v="1"/>
    <n v="0"/>
  </r>
  <r>
    <m/>
    <x v="9"/>
    <x v="8"/>
    <x v="38"/>
    <s v="Construção de Centro de Referência em Assistência Social"/>
    <x v="197"/>
    <x v="420"/>
    <n v="0"/>
    <s v="0%"/>
    <s v="25%"/>
    <n v="0.25"/>
    <x v="1"/>
    <n v="0"/>
  </r>
  <r>
    <m/>
    <x v="9"/>
    <x v="8"/>
    <x v="21"/>
    <s v="Políticas de Atendimento a Mulheres em situação de violência"/>
    <x v="92"/>
    <x v="421"/>
    <n v="0"/>
    <s v="20%"/>
    <n v="0.1"/>
    <n v="0.9"/>
    <x v="1"/>
    <n v="0"/>
  </r>
  <r>
    <m/>
    <x v="0"/>
    <x v="7"/>
    <x v="32"/>
    <s v="Consolidação da transparência da informação pública"/>
    <x v="37"/>
    <x v="370"/>
    <n v="0"/>
    <s v="25%"/>
    <s v="25%"/>
    <n v="0.25"/>
    <x v="1"/>
    <n v="0"/>
  </r>
  <r>
    <m/>
    <x v="0"/>
    <x v="7"/>
    <x v="32"/>
    <s v="Manutenção e qualificação da comunicação governamental"/>
    <x v="198"/>
    <x v="422"/>
    <n v="0"/>
    <s v="25%"/>
    <s v="25%"/>
    <n v="0.25"/>
    <x v="1"/>
    <n v="0"/>
  </r>
  <r>
    <m/>
    <x v="8"/>
    <x v="0"/>
    <x v="29"/>
    <s v="Minimizar os problemas de alagamento da área urbana do município"/>
    <x v="166"/>
    <x v="423"/>
    <n v="0"/>
    <s v="0%"/>
    <s v="25%"/>
    <n v="0.75"/>
    <x v="1"/>
    <n v="0"/>
  </r>
  <r>
    <m/>
    <x v="8"/>
    <x v="0"/>
    <x v="18"/>
    <s v="Recuperação de ruas pavimentadas e não-pavimentadas"/>
    <x v="199"/>
    <x v="424"/>
    <n v="0"/>
    <s v="20%"/>
    <s v="25%"/>
    <n v="0.2"/>
    <x v="1"/>
    <n v="0"/>
  </r>
  <r>
    <m/>
    <x v="8"/>
    <x v="0"/>
    <x v="29"/>
    <s v="Minimizar os problemas de alagamento da área urbana do município"/>
    <x v="200"/>
    <x v="425"/>
    <n v="0"/>
    <s v="30%"/>
    <s v="20%"/>
    <n v="0.5"/>
    <x v="1"/>
    <n v="0"/>
  </r>
  <r>
    <m/>
    <x v="8"/>
    <x v="0"/>
    <x v="18"/>
    <s v="Recuperação de ruas pavimentadas e não-pavimentadas"/>
    <x v="201"/>
    <x v="426"/>
    <n v="0"/>
    <s v="20%"/>
    <s v="30%"/>
    <n v="0.25"/>
    <x v="1"/>
    <n v="0"/>
  </r>
  <r>
    <m/>
    <x v="8"/>
    <x v="0"/>
    <x v="29"/>
    <s v="Minimizar os problemas de alagamento da área urbana do município"/>
    <x v="202"/>
    <x v="427"/>
    <n v="0"/>
    <s v="30%"/>
    <s v="30%"/>
    <n v="0.25"/>
    <x v="1"/>
    <n v="0"/>
  </r>
  <r>
    <m/>
    <x v="8"/>
    <x v="0"/>
    <x v="18"/>
    <s v="Recuperação de ruas pavimentadas e não-pavimentadas"/>
    <x v="203"/>
    <x v="428"/>
    <n v="0"/>
    <s v="20%"/>
    <s v="30%"/>
    <n v="0.2"/>
    <x v="1"/>
    <n v="0"/>
  </r>
  <r>
    <m/>
    <x v="8"/>
    <x v="0"/>
    <x v="58"/>
    <s v="Sinalização viária horizontal e vertical urbana"/>
    <x v="204"/>
    <x v="429"/>
    <n v="0"/>
    <s v="0%"/>
    <s v="20%"/>
    <n v="0.1"/>
    <x v="1"/>
    <n v="0"/>
  </r>
  <r>
    <m/>
    <x v="2"/>
    <x v="7"/>
    <x v="17"/>
    <s v="Manutenção da Arrecadação Municipal"/>
    <x v="63"/>
    <x v="430"/>
    <n v="0"/>
    <s v="30%"/>
    <s v="50%"/>
    <n v="0.2"/>
    <x v="1"/>
    <n v="0"/>
  </r>
  <r>
    <m/>
    <x v="2"/>
    <x v="7"/>
    <x v="17"/>
    <s v="Qualificação da Arrecadação Municipal"/>
    <x v="63"/>
    <x v="430"/>
    <n v="0"/>
    <s v="30%"/>
    <s v="50%"/>
    <n v="0.2"/>
    <x v="1"/>
    <n v="0"/>
  </r>
  <r>
    <m/>
    <x v="2"/>
    <x v="7"/>
    <x v="17"/>
    <s v="Manutenção da Arrecadação Municipal"/>
    <x v="63"/>
    <x v="171"/>
    <n v="0"/>
    <s v="30%"/>
    <s v="50%"/>
    <n v="0.2"/>
    <x v="1"/>
    <n v="0"/>
  </r>
  <r>
    <m/>
    <x v="2"/>
    <x v="7"/>
    <x v="17"/>
    <s v="Manutenção da Arrecadação Municipal"/>
    <x v="63"/>
    <x v="431"/>
    <n v="0"/>
    <s v="30%"/>
    <s v="50%"/>
    <n v="0.2"/>
    <x v="1"/>
    <n v="0"/>
  </r>
  <r>
    <m/>
    <x v="2"/>
    <x v="7"/>
    <x v="17"/>
    <s v="Qualificação da Arrecadação Municipal"/>
    <x v="63"/>
    <x v="431"/>
    <n v="0"/>
    <s v="30%"/>
    <n v="0.25"/>
    <n v="0.2"/>
    <x v="1"/>
    <n v="0"/>
  </r>
  <r>
    <m/>
    <x v="2"/>
    <x v="7"/>
    <x v="17"/>
    <s v="Manutenção da Arrecadação Municipal"/>
    <x v="63"/>
    <x v="205"/>
    <n v="0"/>
    <s v="30%"/>
    <s v="50%"/>
    <n v="0.2"/>
    <x v="1"/>
    <n v="0"/>
  </r>
  <r>
    <m/>
    <x v="2"/>
    <x v="7"/>
    <x v="17"/>
    <s v="Manutenção da Arrecadação Municipal"/>
    <x v="63"/>
    <x v="432"/>
    <n v="0"/>
    <s v="30%"/>
    <s v="50%"/>
    <n v="0.2"/>
    <x v="1"/>
    <n v="0"/>
  </r>
  <r>
    <m/>
    <x v="2"/>
    <x v="7"/>
    <x v="17"/>
    <s v="Qualificação da Arrecadação Municipal"/>
    <x v="63"/>
    <x v="432"/>
    <n v="0"/>
    <s v="30%"/>
    <s v="50%"/>
    <n v="0.2"/>
    <x v="1"/>
    <n v="0"/>
  </r>
  <r>
    <m/>
    <x v="2"/>
    <x v="7"/>
    <x v="17"/>
    <s v="Manutenção da Arrecadação Municipal"/>
    <x v="63"/>
    <x v="152"/>
    <n v="0"/>
    <s v="30%"/>
    <s v="50%"/>
    <n v="0.2"/>
    <x v="1"/>
    <n v="0"/>
  </r>
  <r>
    <m/>
    <x v="7"/>
    <x v="4"/>
    <x v="35"/>
    <s v="Manutenção do CAPS"/>
    <x v="46"/>
    <x v="433"/>
    <n v="0"/>
    <s v="25%"/>
    <s v="25%"/>
    <n v="0.25"/>
    <x v="1"/>
    <n v="0"/>
  </r>
  <r>
    <m/>
    <x v="7"/>
    <x v="4"/>
    <x v="35"/>
    <s v="Manutenção do CAPS"/>
    <x v="46"/>
    <x v="434"/>
    <n v="0"/>
    <s v="25%"/>
    <s v="25%"/>
    <n v="0.25"/>
    <x v="1"/>
    <n v="0"/>
  </r>
  <r>
    <m/>
    <x v="7"/>
    <x v="4"/>
    <x v="47"/>
    <s v="Ações de vigilância e saúde"/>
    <x v="72"/>
    <x v="435"/>
    <n v="0"/>
    <s v="25%"/>
    <s v="25%"/>
    <n v="0.25"/>
    <x v="1"/>
    <n v="0"/>
  </r>
  <r>
    <m/>
    <x v="7"/>
    <x v="4"/>
    <x v="47"/>
    <s v="Ações de vigilância e saúde"/>
    <x v="72"/>
    <x v="436"/>
    <n v="0"/>
    <s v="25%"/>
    <s v="25%"/>
    <n v="0.25"/>
    <x v="1"/>
    <n v="0"/>
  </r>
  <r>
    <m/>
    <x v="7"/>
    <x v="4"/>
    <x v="47"/>
    <s v="Ações de vigilância e saúde"/>
    <x v="72"/>
    <x v="437"/>
    <n v="0"/>
    <s v="25%"/>
    <s v="25%"/>
    <n v="0.25"/>
    <x v="1"/>
    <n v="0"/>
  </r>
  <r>
    <m/>
    <x v="5"/>
    <x v="7"/>
    <x v="50"/>
    <s v="Qualificação da oficina municipal"/>
    <x v="97"/>
    <x v="405"/>
    <n v="0"/>
    <s v="50%"/>
    <n v="0.25"/>
    <n v="0.25"/>
    <x v="1"/>
    <n v="0"/>
  </r>
  <r>
    <m/>
    <x v="5"/>
    <x v="7"/>
    <x v="25"/>
    <s v="Capacitação dos servidores municipais"/>
    <x v="73"/>
    <x v="438"/>
    <n v="0"/>
    <s v="30%"/>
    <s v="25%"/>
    <n v="0.2"/>
    <x v="1"/>
    <n v="0"/>
  </r>
  <r>
    <m/>
    <x v="13"/>
    <x v="13"/>
    <x v="70"/>
    <s v=""/>
    <x v="1"/>
    <x v="439"/>
    <n v="0"/>
    <s v=""/>
    <m/>
    <m/>
    <x v="2"/>
    <n v="0"/>
  </r>
  <r>
    <m/>
    <x v="13"/>
    <x v="8"/>
    <x v="53"/>
    <s v="Qualificação da organização e participação popular"/>
    <x v="99"/>
    <x v="229"/>
    <n v="0"/>
    <s v="0%"/>
    <m/>
    <m/>
    <x v="2"/>
    <n v="0"/>
  </r>
  <r>
    <m/>
    <x v="13"/>
    <x v="8"/>
    <x v="53"/>
    <s v="Realização da eleição do Conselho Tutelar"/>
    <x v="99"/>
    <x v="229"/>
    <n v="0"/>
    <s v="0%"/>
    <m/>
    <m/>
    <x v="2"/>
    <n v="0"/>
  </r>
  <r>
    <m/>
    <x v="13"/>
    <x v="1"/>
    <x v="30"/>
    <s v="Passe Livre Estudantil"/>
    <x v="35"/>
    <x v="100"/>
    <n v="0"/>
    <s v="15%"/>
    <s v="30%"/>
    <m/>
    <x v="2"/>
    <n v="0"/>
  </r>
  <r>
    <m/>
    <x v="13"/>
    <x v="1"/>
    <x v="30"/>
    <s v="Atender a demanda dos espaços físicos destinados a Cursos de Graduação e  Pós Graduação"/>
    <x v="35"/>
    <x v="440"/>
    <n v="0"/>
    <s v="15%"/>
    <s v="30%"/>
    <m/>
    <x v="2"/>
    <n v="0"/>
  </r>
  <r>
    <m/>
    <x v="13"/>
    <x v="1"/>
    <x v="30"/>
    <s v="Passe Livre Estudantil"/>
    <x v="35"/>
    <x v="440"/>
    <n v="0"/>
    <s v="15%"/>
    <s v="30%"/>
    <m/>
    <x v="2"/>
    <n v="0"/>
  </r>
  <r>
    <m/>
    <x v="13"/>
    <x v="1"/>
    <x v="64"/>
    <s v="Manutenção da Biblioteca Pública Municipal"/>
    <x v="111"/>
    <x v="441"/>
    <n v="0"/>
    <s v="0%"/>
    <m/>
    <m/>
    <x v="2"/>
    <n v="0"/>
  </r>
  <r>
    <m/>
    <x v="13"/>
    <x v="1"/>
    <x v="9"/>
    <s v="Qualificação do Transporte Escolar"/>
    <x v="27"/>
    <x v="442"/>
    <n v="0"/>
    <s v="0%"/>
    <s v="100%"/>
    <m/>
    <x v="2"/>
    <n v="0"/>
  </r>
  <r>
    <m/>
    <x v="13"/>
    <x v="1"/>
    <x v="9"/>
    <s v="Qualificação do Transporte Escolar"/>
    <x v="21"/>
    <x v="443"/>
    <n v="0"/>
    <s v="0%"/>
    <s v="25%"/>
    <m/>
    <x v="2"/>
    <n v="0"/>
  </r>
  <r>
    <m/>
    <x v="13"/>
    <x v="1"/>
    <x v="31"/>
    <s v="Realização de Eventos Esportivos Educativos"/>
    <x v="36"/>
    <x v="444"/>
    <n v="0"/>
    <s v="20%"/>
    <s v="30%"/>
    <m/>
    <x v="2"/>
    <n v="0"/>
  </r>
  <r>
    <m/>
    <x v="13"/>
    <x v="1"/>
    <x v="31"/>
    <s v="Realização e Apoio aos Eventos Esportivos"/>
    <x v="36"/>
    <x v="444"/>
    <n v="0"/>
    <s v="20%"/>
    <s v="30%"/>
    <m/>
    <x v="2"/>
    <n v="0"/>
  </r>
  <r>
    <m/>
    <x v="13"/>
    <x v="7"/>
    <x v="75"/>
    <s v=""/>
    <x v="189"/>
    <x v="445"/>
    <n v="0"/>
    <s v="50%"/>
    <s v="50%"/>
    <m/>
    <x v="2"/>
    <n v="0"/>
  </r>
  <r>
    <m/>
    <x v="13"/>
    <x v="1"/>
    <x v="31"/>
    <s v="Revitalização do Futsal Jaguarense"/>
    <x v="36"/>
    <x v="444"/>
    <n v="0"/>
    <s v="20%"/>
    <s v="30%"/>
    <m/>
    <x v="2"/>
    <n v="0"/>
  </r>
  <r>
    <m/>
    <x v="13"/>
    <x v="1"/>
    <x v="14"/>
    <s v="Manutenção e Conservação dos espaços físicos existentes da Educação Infantil"/>
    <x v="205"/>
    <x v="446"/>
    <n v="0"/>
    <s v="25%"/>
    <s v="25%"/>
    <m/>
    <x v="2"/>
    <n v="0"/>
  </r>
  <r>
    <m/>
    <x v="13"/>
    <x v="1"/>
    <x v="15"/>
    <s v="Manutenção  dos Espaços Físicos Existentes e Implementação da Banda Municipal"/>
    <x v="16"/>
    <x v="208"/>
    <n v="0"/>
    <s v="15%"/>
    <s v="25%"/>
    <m/>
    <x v="2"/>
    <n v="0"/>
  </r>
  <r>
    <m/>
    <x v="13"/>
    <x v="1"/>
    <x v="15"/>
    <s v="Ampliação e qualificação dos espaços físicos existentes"/>
    <x v="16"/>
    <x v="29"/>
    <n v="0"/>
    <s v="15%"/>
    <s v="25%"/>
    <m/>
    <x v="2"/>
    <n v="0"/>
  </r>
  <r>
    <m/>
    <x v="13"/>
    <x v="10"/>
    <x v="8"/>
    <s v=""/>
    <x v="1"/>
    <x v="447"/>
    <n v="0"/>
    <s v=""/>
    <m/>
    <m/>
    <x v="2"/>
    <n v="0"/>
  </r>
  <r>
    <m/>
    <x v="13"/>
    <x v="1"/>
    <x v="30"/>
    <s v="Passe Livre Estudantil"/>
    <x v="35"/>
    <x v="209"/>
    <n v="0"/>
    <s v="15%"/>
    <s v="30%"/>
    <m/>
    <x v="2"/>
    <n v="0"/>
  </r>
  <r>
    <m/>
    <x v="13"/>
    <x v="1"/>
    <x v="15"/>
    <s v=""/>
    <x v="1"/>
    <x v="448"/>
    <n v="0"/>
    <s v=""/>
    <m/>
    <m/>
    <x v="2"/>
    <n v="0"/>
  </r>
  <r>
    <m/>
    <x v="13"/>
    <x v="1"/>
    <x v="64"/>
    <s v="Manutenção da Biblioteca Pública Municipal"/>
    <x v="111"/>
    <x v="449"/>
    <n v="0"/>
    <s v="0%"/>
    <m/>
    <m/>
    <x v="2"/>
    <n v="0"/>
  </r>
  <r>
    <m/>
    <x v="13"/>
    <x v="1"/>
    <x v="60"/>
    <s v="Desenvolvimento e Manutenção do Programa"/>
    <x v="206"/>
    <x v="450"/>
    <n v="0"/>
    <s v="25%"/>
    <s v="25%"/>
    <m/>
    <x v="2"/>
    <n v="0"/>
  </r>
  <r>
    <m/>
    <x v="13"/>
    <x v="1"/>
    <x v="31"/>
    <s v="Construção da Quadra Poliesportiva do Bairro Boa Esperança"/>
    <x v="207"/>
    <x v="451"/>
    <n v="0"/>
    <s v="0%"/>
    <m/>
    <m/>
    <x v="2"/>
    <n v="0"/>
  </r>
  <r>
    <m/>
    <x v="13"/>
    <x v="1"/>
    <x v="31"/>
    <s v="Conclusão da reforma do Ginásio Ferrujão"/>
    <x v="78"/>
    <x v="452"/>
    <n v="0"/>
    <s v="0%"/>
    <m/>
    <m/>
    <x v="2"/>
    <n v="0"/>
  </r>
  <r>
    <m/>
    <x v="13"/>
    <x v="1"/>
    <x v="31"/>
    <s v="Realização e Apoio aos Eventos Esportivos"/>
    <x v="78"/>
    <x v="452"/>
    <n v="0"/>
    <s v="0%"/>
    <m/>
    <m/>
    <x v="2"/>
    <n v="0"/>
  </r>
  <r>
    <m/>
    <x v="13"/>
    <x v="1"/>
    <x v="31"/>
    <s v=""/>
    <x v="208"/>
    <x v="453"/>
    <n v="0"/>
    <s v="0%"/>
    <m/>
    <m/>
    <x v="2"/>
    <n v="0"/>
  </r>
  <r>
    <m/>
    <x v="13"/>
    <x v="1"/>
    <x v="45"/>
    <s v="Ampliação dos Espaços Escolares da Educação do Campo"/>
    <x v="209"/>
    <x v="454"/>
    <n v="0"/>
    <s v="0%"/>
    <s v="40%"/>
    <m/>
    <x v="2"/>
    <n v="0"/>
  </r>
  <r>
    <m/>
    <x v="13"/>
    <x v="8"/>
    <x v="53"/>
    <s v="Qualificação da organização e participação popular"/>
    <x v="99"/>
    <x v="237"/>
    <n v="0"/>
    <s v="0%"/>
    <m/>
    <m/>
    <x v="2"/>
    <n v="0"/>
  </r>
  <r>
    <m/>
    <x v="13"/>
    <x v="8"/>
    <x v="53"/>
    <s v="Realização da eleição do Conselho Tutelar"/>
    <x v="99"/>
    <x v="237"/>
    <n v="0"/>
    <s v="0%"/>
    <m/>
    <m/>
    <x v="2"/>
    <n v="0"/>
  </r>
  <r>
    <m/>
    <x v="13"/>
    <x v="1"/>
    <x v="45"/>
    <s v="Ampliação dos Espaços Escolares da Educação do Campo"/>
    <x v="210"/>
    <x v="455"/>
    <n v="0"/>
    <s v="0%"/>
    <m/>
    <m/>
    <x v="2"/>
    <n v="0"/>
  </r>
  <r>
    <m/>
    <x v="13"/>
    <x v="1"/>
    <x v="15"/>
    <s v="Ampliação e qualificação dos espaços físicos existentes"/>
    <x v="211"/>
    <x v="456"/>
    <n v="0"/>
    <s v="0%"/>
    <s v="100%"/>
    <m/>
    <x v="2"/>
    <n v="0"/>
  </r>
  <r>
    <m/>
    <x v="13"/>
    <x v="1"/>
    <x v="14"/>
    <s v="Ampliação dos Espaços das Escolas de Educação Infantil"/>
    <x v="212"/>
    <x v="457"/>
    <n v="0"/>
    <s v="25%"/>
    <s v="50%"/>
    <m/>
    <x v="2"/>
    <n v="0"/>
  </r>
  <r>
    <m/>
    <x v="13"/>
    <x v="1"/>
    <x v="31"/>
    <s v="Realização e Apoio aos Eventos Esportivos"/>
    <x v="78"/>
    <x v="134"/>
    <n v="0"/>
    <s v="0%"/>
    <m/>
    <m/>
    <x v="2"/>
    <n v="0"/>
  </r>
  <r>
    <m/>
    <x v="13"/>
    <x v="1"/>
    <x v="11"/>
    <s v=""/>
    <x v="1"/>
    <x v="458"/>
    <n v="0"/>
    <s v=""/>
    <m/>
    <m/>
    <x v="2"/>
    <n v="0"/>
  </r>
  <r>
    <m/>
    <x v="13"/>
    <x v="1"/>
    <x v="60"/>
    <s v="Desenvolvimento e Manutenção do Programa"/>
    <x v="206"/>
    <x v="459"/>
    <n v="0"/>
    <s v="25%"/>
    <s v="25%"/>
    <m/>
    <x v="2"/>
    <n v="0"/>
  </r>
  <r>
    <m/>
    <x v="13"/>
    <x v="1"/>
    <x v="66"/>
    <s v="Qualificação dos profssionais da educação"/>
    <x v="112"/>
    <x v="460"/>
    <n v="0"/>
    <s v="0%"/>
    <s v="40%"/>
    <m/>
    <x v="2"/>
    <n v="0"/>
  </r>
  <r>
    <m/>
    <x v="13"/>
    <x v="1"/>
    <x v="45"/>
    <s v=""/>
    <x v="1"/>
    <x v="461"/>
    <n v="0"/>
    <s v=""/>
    <m/>
    <m/>
    <x v="2"/>
    <n v="0"/>
  </r>
  <r>
    <m/>
    <x v="13"/>
    <x v="1"/>
    <x v="66"/>
    <s v="Qualificação dos profssionais da educação"/>
    <x v="112"/>
    <x v="462"/>
    <n v="0"/>
    <s v="0%"/>
    <s v="40%"/>
    <m/>
    <x v="2"/>
    <n v="0"/>
  </r>
  <r>
    <m/>
    <x v="13"/>
    <x v="1"/>
    <x v="31"/>
    <s v="Revitalização do Futsal Jaguarense"/>
    <x v="213"/>
    <x v="463"/>
    <n v="0"/>
    <s v="10%"/>
    <s v="25%"/>
    <m/>
    <x v="2"/>
    <n v="0"/>
  </r>
  <r>
    <m/>
    <x v="13"/>
    <x v="1"/>
    <x v="31"/>
    <s v="Realização de Eventos Esportivos Educativos"/>
    <x v="36"/>
    <x v="464"/>
    <n v="0"/>
    <s v="20%"/>
    <s v="30%"/>
    <m/>
    <x v="2"/>
    <n v="0"/>
  </r>
  <r>
    <m/>
    <x v="13"/>
    <x v="1"/>
    <x v="31"/>
    <s v="Realização e Apoio aos Eventos Esportivos"/>
    <x v="36"/>
    <x v="464"/>
    <n v="0"/>
    <s v="20%"/>
    <s v="30%"/>
    <m/>
    <x v="2"/>
    <n v="0"/>
  </r>
  <r>
    <m/>
    <x v="13"/>
    <x v="1"/>
    <x v="31"/>
    <s v="Revitalização do Futsal Jaguarense"/>
    <x v="36"/>
    <x v="464"/>
    <n v="0"/>
    <s v="20%"/>
    <s v="30%"/>
    <m/>
    <x v="2"/>
    <n v="0"/>
  </r>
  <r>
    <m/>
    <x v="13"/>
    <x v="1"/>
    <x v="45"/>
    <s v="Reestruturação e Logística da Educação do Campo"/>
    <x v="214"/>
    <x v="465"/>
    <n v="0"/>
    <s v=""/>
    <m/>
    <m/>
    <x v="2"/>
    <n v="0"/>
  </r>
  <r>
    <m/>
    <x v="13"/>
    <x v="1"/>
    <x v="23"/>
    <s v="Garantir  o atendimento a alunos com deficiência"/>
    <x v="215"/>
    <x v="466"/>
    <n v="0"/>
    <s v="0%"/>
    <s v="25%"/>
    <m/>
    <x v="2"/>
    <n v="0"/>
  </r>
  <r>
    <m/>
    <x v="13"/>
    <x v="1"/>
    <x v="66"/>
    <s v=""/>
    <x v="1"/>
    <x v="467"/>
    <n v="0"/>
    <s v=""/>
    <m/>
    <m/>
    <x v="2"/>
    <n v="0"/>
  </r>
  <r>
    <m/>
    <x v="13"/>
    <x v="1"/>
    <x v="15"/>
    <s v="Manutenção  dos Espaços Físicos Existentes e Implementação da Banda Municipal"/>
    <x v="16"/>
    <x v="62"/>
    <n v="0"/>
    <s v="15%"/>
    <s v="25%"/>
    <m/>
    <x v="2"/>
    <n v="0"/>
  </r>
  <r>
    <m/>
    <x v="13"/>
    <x v="1"/>
    <x v="64"/>
    <s v="Manutenção da Biblioteca Pública Municipal"/>
    <x v="111"/>
    <x v="468"/>
    <n v="0"/>
    <s v="0%"/>
    <m/>
    <m/>
    <x v="2"/>
    <n v="0"/>
  </r>
  <r>
    <m/>
    <x v="13"/>
    <x v="1"/>
    <x v="9"/>
    <s v="Qualificação do Transporte Escolar"/>
    <x v="12"/>
    <x v="24"/>
    <n v="0"/>
    <s v="25%"/>
    <s v="25%"/>
    <m/>
    <x v="2"/>
    <n v="0"/>
  </r>
  <r>
    <m/>
    <x v="13"/>
    <x v="1"/>
    <x v="31"/>
    <s v="Realização de Eventos Esportivos Educativos"/>
    <x v="216"/>
    <x v="469"/>
    <n v="0"/>
    <s v="0%"/>
    <m/>
    <m/>
    <x v="2"/>
    <n v="0"/>
  </r>
  <r>
    <m/>
    <x v="13"/>
    <x v="1"/>
    <x v="9"/>
    <s v="Manutenção do Transporte Escolar"/>
    <x v="12"/>
    <x v="210"/>
    <n v="0"/>
    <s v="25%"/>
    <s v="25%"/>
    <m/>
    <x v="2"/>
    <n v="0"/>
  </r>
  <r>
    <m/>
    <x v="13"/>
    <x v="1"/>
    <x v="31"/>
    <s v="Realização de Eventos Esportivos Educativos"/>
    <x v="36"/>
    <x v="57"/>
    <n v="0"/>
    <s v="20%"/>
    <s v="30%"/>
    <m/>
    <x v="2"/>
    <n v="0"/>
  </r>
  <r>
    <m/>
    <x v="13"/>
    <x v="1"/>
    <x v="31"/>
    <s v="Realização e Apoio aos Eventos Esportivos"/>
    <x v="36"/>
    <x v="57"/>
    <n v="0"/>
    <s v="20%"/>
    <s v="30%"/>
    <m/>
    <x v="2"/>
    <n v="0"/>
  </r>
  <r>
    <m/>
    <x v="13"/>
    <x v="1"/>
    <x v="64"/>
    <s v="Estruturação da logística da Biblioteca Pública Municipal"/>
    <x v="217"/>
    <x v="470"/>
    <n v="0"/>
    <s v="0%"/>
    <s v="25%"/>
    <m/>
    <x v="2"/>
    <n v="0"/>
  </r>
  <r>
    <m/>
    <x v="13"/>
    <x v="1"/>
    <x v="31"/>
    <s v="Realização e Apoio aos Eventos Esportivos"/>
    <x v="36"/>
    <x v="94"/>
    <n v="0"/>
    <s v="20%"/>
    <s v="30%"/>
    <m/>
    <x v="2"/>
    <n v="0"/>
  </r>
  <r>
    <m/>
    <x v="13"/>
    <x v="1"/>
    <x v="31"/>
    <s v="Revitalização do Futsal Jaguarense"/>
    <x v="36"/>
    <x v="94"/>
    <n v="0"/>
    <s v="20%"/>
    <s v="30%"/>
    <m/>
    <x v="2"/>
    <n v="0"/>
  </r>
  <r>
    <m/>
    <x v="13"/>
    <x v="1"/>
    <x v="45"/>
    <s v="Reestruturação e Logística da Educação do Campo"/>
    <x v="218"/>
    <x v="471"/>
    <n v="0"/>
    <s v="0%"/>
    <s v="33%"/>
    <m/>
    <x v="2"/>
    <n v="0"/>
  </r>
  <r>
    <m/>
    <x v="13"/>
    <x v="1"/>
    <x v="11"/>
    <s v="Atender as necessidades da merenda escolar"/>
    <x v="219"/>
    <x v="472"/>
    <n v="0"/>
    <s v="0%"/>
    <s v="100%"/>
    <m/>
    <x v="2"/>
    <n v="0"/>
  </r>
  <r>
    <m/>
    <x v="13"/>
    <x v="1"/>
    <x v="31"/>
    <s v="Realização de Eventos Esportivos Educativos"/>
    <x v="36"/>
    <x v="145"/>
    <n v="0"/>
    <s v="20%"/>
    <s v="30%"/>
    <m/>
    <x v="2"/>
    <n v="0"/>
  </r>
  <r>
    <m/>
    <x v="13"/>
    <x v="1"/>
    <x v="11"/>
    <s v="Atender as necessidades da merenda escolar"/>
    <x v="126"/>
    <x v="473"/>
    <n v="0"/>
    <s v="0%"/>
    <s v="20%"/>
    <m/>
    <x v="2"/>
    <n v="0"/>
  </r>
  <r>
    <m/>
    <x v="13"/>
    <x v="1"/>
    <x v="14"/>
    <s v="Manutenção e Conservação dos espaços físicos existentes da Educação Infantil"/>
    <x v="205"/>
    <x v="474"/>
    <n v="0"/>
    <s v="25%"/>
    <s v="25%"/>
    <m/>
    <x v="2"/>
    <n v="0"/>
  </r>
  <r>
    <m/>
    <x v="13"/>
    <x v="1"/>
    <x v="60"/>
    <s v="Desenvolvimento e Manutenção do Programa"/>
    <x v="206"/>
    <x v="475"/>
    <n v="0"/>
    <s v="25%"/>
    <s v="25%"/>
    <m/>
    <x v="2"/>
    <n v="0"/>
  </r>
  <r>
    <m/>
    <x v="13"/>
    <x v="1"/>
    <x v="60"/>
    <s v="Desenvolvimento e Manutenção do Programa"/>
    <x v="206"/>
    <x v="476"/>
    <n v="0"/>
    <s v="25%"/>
    <s v="25%"/>
    <m/>
    <x v="2"/>
    <n v="0"/>
  </r>
  <r>
    <m/>
    <x v="13"/>
    <x v="1"/>
    <x v="11"/>
    <s v=""/>
    <x v="1"/>
    <x v="477"/>
    <n v="0"/>
    <s v=""/>
    <m/>
    <m/>
    <x v="2"/>
    <n v="0"/>
  </r>
  <r>
    <m/>
    <x v="13"/>
    <x v="1"/>
    <x v="45"/>
    <s v="Reestruturação e Logística da Educação do Campo"/>
    <x v="220"/>
    <x v="478"/>
    <n v="0"/>
    <s v="0%"/>
    <s v="50%"/>
    <m/>
    <x v="2"/>
    <n v="0"/>
  </r>
  <r>
    <m/>
    <x v="13"/>
    <x v="1"/>
    <x v="30"/>
    <s v="Reconstruir o muro do entorno da UAB"/>
    <x v="221"/>
    <x v="479"/>
    <n v="0"/>
    <s v="0%"/>
    <s v="100%"/>
    <m/>
    <x v="2"/>
    <n v="0"/>
  </r>
  <r>
    <m/>
    <x v="13"/>
    <x v="13"/>
    <x v="70"/>
    <s v=""/>
    <x v="1"/>
    <x v="480"/>
    <n v="0"/>
    <s v=""/>
    <m/>
    <m/>
    <x v="2"/>
    <n v="0"/>
  </r>
  <r>
    <m/>
    <x v="13"/>
    <x v="1"/>
    <x v="60"/>
    <s v="Desenvolvimento e Manutenção do Programa"/>
    <x v="206"/>
    <x v="481"/>
    <n v="0"/>
    <s v="25%"/>
    <s v="25%"/>
    <m/>
    <x v="2"/>
    <n v="0"/>
  </r>
  <r>
    <m/>
    <x v="13"/>
    <x v="1"/>
    <x v="31"/>
    <s v="Realização de Eventos Esportivos Educativos"/>
    <x v="36"/>
    <x v="254"/>
    <n v="0"/>
    <s v="20%"/>
    <s v="30%"/>
    <m/>
    <x v="2"/>
    <n v="0"/>
  </r>
  <r>
    <m/>
    <x v="13"/>
    <x v="1"/>
    <x v="31"/>
    <s v="Revitalização do Futsal Jaguarense"/>
    <x v="36"/>
    <x v="254"/>
    <n v="0"/>
    <s v="20%"/>
    <s v="30%"/>
    <m/>
    <x v="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2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D1007" firstHeaderRow="0" firstDataRow="1" firstDataCol="1"/>
  <pivotFields count="13">
    <pivotField showAll="0" defaultSubtotal="0"/>
    <pivotField axis="axisRow" showAll="0">
      <items count="19">
        <item x="6"/>
        <item x="11"/>
        <item x="15"/>
        <item x="3"/>
        <item x="14"/>
        <item x="12"/>
        <item x="9"/>
        <item x="0"/>
        <item x="8"/>
        <item x="2"/>
        <item x="7"/>
        <item x="5"/>
        <item x="13"/>
        <item m="1" x="17"/>
        <item m="1" x="16"/>
        <item x="1"/>
        <item x="4"/>
        <item x="10"/>
        <item t="default"/>
      </items>
    </pivotField>
    <pivotField axis="axisRow" showAll="0">
      <items count="27">
        <item x="8"/>
        <item x="1"/>
        <item x="9"/>
        <item x="6"/>
        <item x="15"/>
        <item x="22"/>
        <item x="19"/>
        <item x="24"/>
        <item x="23"/>
        <item x="16"/>
        <item x="21"/>
        <item x="25"/>
        <item x="14"/>
        <item x="17"/>
        <item x="12"/>
        <item x="20"/>
        <item x="3"/>
        <item x="13"/>
        <item x="10"/>
        <item x="18"/>
        <item x="0"/>
        <item x="11"/>
        <item x="7"/>
        <item x="5"/>
        <item x="2"/>
        <item x="4"/>
        <item t="default"/>
      </items>
    </pivotField>
    <pivotField axis="axisRow" showAll="0">
      <items count="77">
        <item x="57"/>
        <item x="70"/>
        <item x="32"/>
        <item x="21"/>
        <item x="15"/>
        <item x="22"/>
        <item x="20"/>
        <item x="9"/>
        <item x="16"/>
        <item x="44"/>
        <item x="59"/>
        <item x="74"/>
        <item x="47"/>
        <item x="39"/>
        <item x="30"/>
        <item x="7"/>
        <item x="60"/>
        <item x="26"/>
        <item x="72"/>
        <item x="73"/>
        <item x="33"/>
        <item x="11"/>
        <item x="48"/>
        <item x="42"/>
        <item x="38"/>
        <item x="67"/>
        <item x="5"/>
        <item x="28"/>
        <item x="52"/>
        <item x="40"/>
        <item x="55"/>
        <item x="54"/>
        <item x="34"/>
        <item x="49"/>
        <item x="61"/>
        <item x="19"/>
        <item x="36"/>
        <item x="10"/>
        <item x="46"/>
        <item x="71"/>
        <item x="13"/>
        <item x="43"/>
        <item x="53"/>
        <item x="64"/>
        <item x="41"/>
        <item x="65"/>
        <item x="29"/>
        <item x="6"/>
        <item x="66"/>
        <item x="0"/>
        <item x="63"/>
        <item x="23"/>
        <item x="31"/>
        <item x="3"/>
        <item x="69"/>
        <item x="35"/>
        <item x="27"/>
        <item x="56"/>
        <item x="25"/>
        <item x="37"/>
        <item x="58"/>
        <item x="17"/>
        <item x="8"/>
        <item x="50"/>
        <item x="51"/>
        <item x="24"/>
        <item x="18"/>
        <item x="4"/>
        <item x="1"/>
        <item x="2"/>
        <item x="68"/>
        <item x="45"/>
        <item x="14"/>
        <item x="75"/>
        <item x="12"/>
        <item x="62"/>
        <item t="default"/>
      </items>
    </pivotField>
    <pivotField showAll="0"/>
    <pivotField axis="axisRow" showAll="0">
      <items count="223">
        <item x="1"/>
        <item x="173"/>
        <item x="195"/>
        <item x="194"/>
        <item x="181"/>
        <item x="111"/>
        <item x="120"/>
        <item x="27"/>
        <item x="59"/>
        <item x="21"/>
        <item x="182"/>
        <item x="188"/>
        <item x="86"/>
        <item x="185"/>
        <item x="20"/>
        <item x="118"/>
        <item x="98"/>
        <item x="94"/>
        <item x="205"/>
        <item x="160"/>
        <item x="36"/>
        <item x="16"/>
        <item x="45"/>
        <item x="23"/>
        <item x="15"/>
        <item x="25"/>
        <item x="213"/>
        <item x="93"/>
        <item x="108"/>
        <item x="63"/>
        <item x="31"/>
        <item x="174"/>
        <item x="26"/>
        <item x="33"/>
        <item x="166"/>
        <item x="187"/>
        <item x="117"/>
        <item x="143"/>
        <item x="73"/>
        <item x="131"/>
        <item x="126"/>
        <item x="186"/>
        <item x="175"/>
        <item x="199"/>
        <item x="144"/>
        <item x="127"/>
        <item x="103"/>
        <item x="156"/>
        <item x="155"/>
        <item x="54"/>
        <item x="102"/>
        <item x="43"/>
        <item x="176"/>
        <item x="212"/>
        <item x="60"/>
        <item x="76"/>
        <item x="177"/>
        <item x="200"/>
        <item x="178"/>
        <item x="95"/>
        <item x="208"/>
        <item x="92"/>
        <item x="145"/>
        <item x="137"/>
        <item x="124"/>
        <item x="211"/>
        <item x="69"/>
        <item x="101"/>
        <item x="39"/>
        <item x="136"/>
        <item x="197"/>
        <item x="74"/>
        <item x="121"/>
        <item x="207"/>
        <item x="116"/>
        <item x="196"/>
        <item x="109"/>
        <item x="140"/>
        <item x="189"/>
        <item x="138"/>
        <item x="119"/>
        <item x="125"/>
        <item x="99"/>
        <item x="147"/>
        <item x="169"/>
        <item x="53"/>
        <item x="10"/>
        <item x="58"/>
        <item x="13"/>
        <item x="91"/>
        <item x="113"/>
        <item x="100"/>
        <item x="148"/>
        <item x="190"/>
        <item x="38"/>
        <item x="157"/>
        <item x="37"/>
        <item x="85"/>
        <item x="75"/>
        <item x="115"/>
        <item x="80"/>
        <item x="206"/>
        <item x="8"/>
        <item x="158"/>
        <item x="110"/>
        <item x="35"/>
        <item x="46"/>
        <item x="28"/>
        <item x="44"/>
        <item x="215"/>
        <item x="151"/>
        <item x="132"/>
        <item x="139"/>
        <item x="161"/>
        <item x="56"/>
        <item x="183"/>
        <item x="130"/>
        <item x="97"/>
        <item x="42"/>
        <item x="107"/>
        <item x="29"/>
        <item x="184"/>
        <item x="191"/>
        <item x="171"/>
        <item x="170"/>
        <item x="79"/>
        <item x="179"/>
        <item x="114"/>
        <item x="159"/>
        <item x="65"/>
        <item x="180"/>
        <item x="19"/>
        <item x="66"/>
        <item x="87"/>
        <item x="71"/>
        <item x="50"/>
        <item x="123"/>
        <item x="22"/>
        <item x="162"/>
        <item x="89"/>
        <item x="55"/>
        <item x="88"/>
        <item x="77"/>
        <item x="209"/>
        <item x="210"/>
        <item x="12"/>
        <item x="30"/>
        <item x="0"/>
        <item x="217"/>
        <item x="96"/>
        <item x="129"/>
        <item x="57"/>
        <item x="112"/>
        <item x="218"/>
        <item x="106"/>
        <item x="128"/>
        <item x="51"/>
        <item x="84"/>
        <item x="219"/>
        <item x="32"/>
        <item x="11"/>
        <item x="41"/>
        <item x="122"/>
        <item x="152"/>
        <item x="105"/>
        <item x="193"/>
        <item x="49"/>
        <item x="67"/>
        <item x="164"/>
        <item x="198"/>
        <item x="192"/>
        <item x="141"/>
        <item x="133"/>
        <item x="64"/>
        <item x="61"/>
        <item x="68"/>
        <item x="17"/>
        <item x="40"/>
        <item x="34"/>
        <item x="82"/>
        <item x="214"/>
        <item x="172"/>
        <item x="168"/>
        <item x="48"/>
        <item x="134"/>
        <item x="81"/>
        <item x="24"/>
        <item x="149"/>
        <item x="165"/>
        <item x="47"/>
        <item x="163"/>
        <item x="14"/>
        <item x="90"/>
        <item x="153"/>
        <item x="220"/>
        <item x="221"/>
        <item x="167"/>
        <item x="201"/>
        <item x="202"/>
        <item x="52"/>
        <item x="135"/>
        <item x="154"/>
        <item x="83"/>
        <item x="216"/>
        <item x="78"/>
        <item x="104"/>
        <item x="70"/>
        <item x="203"/>
        <item x="3"/>
        <item x="2"/>
        <item x="9"/>
        <item x="5"/>
        <item x="150"/>
        <item x="4"/>
        <item x="6"/>
        <item x="142"/>
        <item x="7"/>
        <item x="146"/>
        <item x="72"/>
        <item x="204"/>
        <item x="62"/>
        <item x="18"/>
        <item t="default"/>
      </items>
    </pivotField>
    <pivotField axis="axisRow" showAll="0">
      <items count="483">
        <item x="269"/>
        <item x="412"/>
        <item x="270"/>
        <item x="413"/>
        <item x="90"/>
        <item x="234"/>
        <item x="51"/>
        <item x="246"/>
        <item x="187"/>
        <item x="191"/>
        <item x="81"/>
        <item x="399"/>
        <item x="153"/>
        <item x="93"/>
        <item x="63"/>
        <item x="79"/>
        <item x="100"/>
        <item x="143"/>
        <item x="95"/>
        <item x="28"/>
        <item x="299"/>
        <item x="440"/>
        <item x="46"/>
        <item x="441"/>
        <item x="439"/>
        <item x="163"/>
        <item x="75"/>
        <item x="56"/>
        <item x="25"/>
        <item x="442"/>
        <item x="443"/>
        <item x="35"/>
        <item x="400"/>
        <item x="70"/>
        <item x="252"/>
        <item x="311"/>
        <item x="312"/>
        <item x="444"/>
        <item x="86"/>
        <item x="220"/>
        <item x="386"/>
        <item x="383"/>
        <item x="387"/>
        <item x="30"/>
        <item x="102"/>
        <item x="111"/>
        <item x="446"/>
        <item x="208"/>
        <item x="29"/>
        <item x="209"/>
        <item x="313"/>
        <item x="448"/>
        <item x="253"/>
        <item x="206"/>
        <item x="258"/>
        <item x="69"/>
        <item x="64"/>
        <item x="20"/>
        <item x="430"/>
        <item x="271"/>
        <item x="44"/>
        <item x="14"/>
        <item x="16"/>
        <item x="433"/>
        <item x="256"/>
        <item x="423"/>
        <item x="53"/>
        <item x="314"/>
        <item x="272"/>
        <item x="171"/>
        <item x="388"/>
        <item x="236"/>
        <item x="125"/>
        <item x="259"/>
        <item x="229"/>
        <item x="353"/>
        <item x="354"/>
        <item x="377"/>
        <item x="154"/>
        <item x="273"/>
        <item x="419"/>
        <item x="168"/>
        <item x="247"/>
        <item x="221"/>
        <item x="315"/>
        <item x="106"/>
        <item x="449"/>
        <item x="355"/>
        <item x="450"/>
        <item x="380"/>
        <item x="316"/>
        <item x="317"/>
        <item x="425"/>
        <item x="87"/>
        <item x="379"/>
        <item x="318"/>
        <item x="420"/>
        <item x="356"/>
        <item x="378"/>
        <item x="50"/>
        <item x="375"/>
        <item x="131"/>
        <item x="319"/>
        <item x="451"/>
        <item x="452"/>
        <item x="146"/>
        <item x="453"/>
        <item x="454"/>
        <item x="455"/>
        <item x="456"/>
        <item x="113"/>
        <item x="274"/>
        <item x="66"/>
        <item x="424"/>
        <item x="457"/>
        <item x="401"/>
        <item x="402"/>
        <item x="134"/>
        <item x="357"/>
        <item x="243"/>
        <item x="244"/>
        <item x="373"/>
        <item x="374"/>
        <item x="114"/>
        <item x="155"/>
        <item x="358"/>
        <item x="384"/>
        <item x="275"/>
        <item x="276"/>
        <item x="7"/>
        <item x="3"/>
        <item x="13"/>
        <item x="6"/>
        <item x="5"/>
        <item x="277"/>
        <item x="278"/>
        <item x="12"/>
        <item x="260"/>
        <item x="180"/>
        <item x="338"/>
        <item x="156"/>
        <item x="261"/>
        <item x="217"/>
        <item x="172"/>
        <item x="403"/>
        <item x="181"/>
        <item x="339"/>
        <item x="300"/>
        <item x="128"/>
        <item x="195"/>
        <item x="389"/>
        <item x="301"/>
        <item x="340"/>
        <item x="359"/>
        <item x="458"/>
        <item x="421"/>
        <item x="262"/>
        <item x="182"/>
        <item x="248"/>
        <item x="385"/>
        <item x="204"/>
        <item x="173"/>
        <item x="459"/>
        <item x="390"/>
        <item x="360"/>
        <item x="263"/>
        <item x="224"/>
        <item x="165"/>
        <item x="341"/>
        <item x="445"/>
        <item x="431"/>
        <item x="97"/>
        <item x="279"/>
        <item x="460"/>
        <item x="233"/>
        <item x="461"/>
        <item x="302"/>
        <item x="280"/>
        <item x="462"/>
        <item x="361"/>
        <item x="119"/>
        <item x="142"/>
        <item x="320"/>
        <item x="303"/>
        <item x="281"/>
        <item x="139"/>
        <item x="282"/>
        <item x="211"/>
        <item x="283"/>
        <item x="321"/>
        <item x="447"/>
        <item x="404"/>
        <item x="148"/>
        <item x="77"/>
        <item x="322"/>
        <item x="214"/>
        <item x="251"/>
        <item x="362"/>
        <item x="284"/>
        <item x="363"/>
        <item x="231"/>
        <item x="364"/>
        <item x="391"/>
        <item x="162"/>
        <item x="15"/>
        <item x="405"/>
        <item x="365"/>
        <item x="392"/>
        <item x="207"/>
        <item x="130"/>
        <item x="219"/>
        <item x="429"/>
        <item x="304"/>
        <item x="414"/>
        <item x="417"/>
        <item x="201"/>
        <item x="193"/>
        <item x="323"/>
        <item x="235"/>
        <item x="463"/>
        <item x="464"/>
        <item x="41"/>
        <item x="465"/>
        <item x="324"/>
        <item x="196"/>
        <item x="190"/>
        <item x="194"/>
        <item x="92"/>
        <item x="83"/>
        <item x="117"/>
        <item x="325"/>
        <item x="157"/>
        <item x="285"/>
        <item x="158"/>
        <item x="232"/>
        <item x="159"/>
        <item x="61"/>
        <item x="237"/>
        <item x="31"/>
        <item x="120"/>
        <item x="406"/>
        <item x="58"/>
        <item x="9"/>
        <item x="52"/>
        <item x="118"/>
        <item x="80"/>
        <item x="126"/>
        <item x="123"/>
        <item x="67"/>
        <item x="110"/>
        <item x="149"/>
        <item x="33"/>
        <item x="73"/>
        <item x="21"/>
        <item x="96"/>
        <item x="129"/>
        <item x="381"/>
        <item x="366"/>
        <item x="305"/>
        <item x="326"/>
        <item x="407"/>
        <item x="466"/>
        <item x="408"/>
        <item x="327"/>
        <item x="89"/>
        <item x="239"/>
        <item x="467"/>
        <item x="205"/>
        <item x="415"/>
        <item x="62"/>
        <item x="218"/>
        <item x="328"/>
        <item x="48"/>
        <item x="393"/>
        <item x="160"/>
        <item x="468"/>
        <item x="394"/>
        <item x="367"/>
        <item x="368"/>
        <item x="136"/>
        <item x="99"/>
        <item x="65"/>
        <item x="286"/>
        <item x="395"/>
        <item x="108"/>
        <item x="121"/>
        <item x="122"/>
        <item x="329"/>
        <item x="107"/>
        <item x="376"/>
        <item x="382"/>
        <item x="147"/>
        <item x="188"/>
        <item x="418"/>
        <item x="116"/>
        <item x="174"/>
        <item x="39"/>
        <item x="36"/>
        <item x="132"/>
        <item x="396"/>
        <item x="109"/>
        <item x="32"/>
        <item x="176"/>
        <item x="91"/>
        <item x="37"/>
        <item x="74"/>
        <item x="203"/>
        <item x="76"/>
        <item x="40"/>
        <item x="192"/>
        <item x="84"/>
        <item x="330"/>
        <item x="167"/>
        <item x="34"/>
        <item x="24"/>
        <item x="72"/>
        <item x="342"/>
        <item x="343"/>
        <item x="287"/>
        <item x="288"/>
        <item x="178"/>
        <item x="179"/>
        <item x="289"/>
        <item x="47"/>
        <item x="344"/>
        <item x="469"/>
        <item x="434"/>
        <item x="38"/>
        <item x="105"/>
        <item x="88"/>
        <item x="151"/>
        <item x="26"/>
        <item x="426"/>
        <item x="290"/>
        <item x="202"/>
        <item x="216"/>
        <item x="369"/>
        <item x="264"/>
        <item x="85"/>
        <item x="10"/>
        <item x="225"/>
        <item x="226"/>
        <item x="60"/>
        <item x="43"/>
        <item x="49"/>
        <item x="0"/>
        <item x="291"/>
        <item x="184"/>
        <item x="435"/>
        <item x="124"/>
        <item x="135"/>
        <item x="436"/>
        <item x="222"/>
        <item x="331"/>
        <item x="265"/>
        <item x="227"/>
        <item x="210"/>
        <item x="57"/>
        <item x="470"/>
        <item x="197"/>
        <item x="103"/>
        <item x="150"/>
        <item x="345"/>
        <item x="78"/>
        <item x="94"/>
        <item x="292"/>
        <item x="249"/>
        <item x="293"/>
        <item x="54"/>
        <item x="370"/>
        <item x="471"/>
        <item x="183"/>
        <item x="332"/>
        <item x="101"/>
        <item x="186"/>
        <item x="238"/>
        <item x="133"/>
        <item x="55"/>
        <item x="212"/>
        <item x="397"/>
        <item x="223"/>
        <item x="398"/>
        <item x="240"/>
        <item x="144"/>
        <item x="472"/>
        <item x="98"/>
        <item x="241"/>
        <item x="19"/>
        <item x="23"/>
        <item x="82"/>
        <item x="115"/>
        <item x="215"/>
        <item x="213"/>
        <item x="104"/>
        <item x="137"/>
        <item x="346"/>
        <item x="266"/>
        <item x="185"/>
        <item x="145"/>
        <item x="473"/>
        <item x="347"/>
        <item x="409"/>
        <item x="306"/>
        <item x="242"/>
        <item x="161"/>
        <item x="198"/>
        <item x="348"/>
        <item x="199"/>
        <item x="474"/>
        <item x="416"/>
        <item x="164"/>
        <item x="112"/>
        <item x="307"/>
        <item x="230"/>
        <item x="410"/>
        <item x="371"/>
        <item x="200"/>
        <item x="349"/>
        <item x="189"/>
        <item x="350"/>
        <item x="411"/>
        <item x="438"/>
        <item x="333"/>
        <item x="351"/>
        <item x="475"/>
        <item x="422"/>
        <item x="140"/>
        <item x="257"/>
        <item x="127"/>
        <item x="352"/>
        <item x="71"/>
        <item x="22"/>
        <item x="476"/>
        <item x="45"/>
        <item x="477"/>
        <item x="42"/>
        <item x="294"/>
        <item x="141"/>
        <item x="372"/>
        <item x="177"/>
        <item x="308"/>
        <item x="309"/>
        <item x="295"/>
        <item x="334"/>
        <item x="310"/>
        <item x="170"/>
        <item x="335"/>
        <item x="138"/>
        <item x="478"/>
        <item x="68"/>
        <item x="479"/>
        <item x="228"/>
        <item x="59"/>
        <item x="480"/>
        <item x="437"/>
        <item x="175"/>
        <item x="8"/>
        <item x="1"/>
        <item x="17"/>
        <item x="428"/>
        <item x="11"/>
        <item x="2"/>
        <item x="296"/>
        <item x="297"/>
        <item x="4"/>
        <item x="169"/>
        <item x="267"/>
        <item x="432"/>
        <item x="336"/>
        <item x="27"/>
        <item x="481"/>
        <item x="427"/>
        <item x="152"/>
        <item x="18"/>
        <item x="337"/>
        <item x="268"/>
        <item x="250"/>
        <item x="166"/>
        <item x="254"/>
        <item x="298"/>
        <item x="255"/>
        <item x="245"/>
        <item t="default"/>
      </items>
    </pivotField>
    <pivotField dataField="1" showAll="0"/>
    <pivotField showAll="0"/>
    <pivotField dataField="1" showAll="0"/>
    <pivotField dataField="1" showAll="0"/>
    <pivotField showAll="0" defaultSubtotal="0"/>
    <pivotField numFmtId="43" showAll="0" defaultSubtotal="0"/>
  </pivotFields>
  <rowFields count="5">
    <field x="1"/>
    <field x="2"/>
    <field x="3"/>
    <field x="5"/>
    <field x="6"/>
  </rowFields>
  <rowItems count="1004">
    <i>
      <x/>
    </i>
    <i r="1">
      <x v="3"/>
    </i>
    <i r="2">
      <x v="26"/>
    </i>
    <i r="3">
      <x/>
    </i>
    <i r="4">
      <x v="242"/>
    </i>
    <i>
      <x v="1"/>
    </i>
    <i r="1">
      <x v="14"/>
    </i>
    <i r="2">
      <x v="37"/>
    </i>
    <i r="3">
      <x/>
    </i>
    <i r="4">
      <x v="253"/>
    </i>
    <i r="1">
      <x v="22"/>
    </i>
    <i r="2">
      <x v="68"/>
    </i>
    <i r="3">
      <x/>
    </i>
    <i r="4">
      <x v="61"/>
    </i>
    <i r="4">
      <x v="62"/>
    </i>
    <i r="4">
      <x v="339"/>
    </i>
    <i r="4">
      <x v="458"/>
    </i>
    <i>
      <x v="2"/>
    </i>
    <i r="1">
      <x/>
    </i>
    <i r="2">
      <x v="42"/>
    </i>
    <i r="3">
      <x/>
    </i>
    <i r="4">
      <x v="137"/>
    </i>
    <i r="4">
      <x v="156"/>
    </i>
    <i r="4">
      <x v="180"/>
    </i>
    <i r="4">
      <x v="354"/>
    </i>
    <i r="4">
      <x v="466"/>
    </i>
    <i r="3">
      <x v="82"/>
    </i>
    <i r="4">
      <x v="141"/>
    </i>
    <i r="4">
      <x v="475"/>
    </i>
    <i r="3">
      <x v="171"/>
    </i>
    <i r="4">
      <x v="396"/>
    </i>
    <i r="1">
      <x v="15"/>
    </i>
    <i r="2">
      <x v="38"/>
    </i>
    <i r="3">
      <x/>
    </i>
    <i r="4">
      <x v="254"/>
    </i>
    <i r="1">
      <x v="19"/>
    </i>
    <i r="2">
      <x v="41"/>
    </i>
    <i r="3">
      <x/>
    </i>
    <i r="4">
      <x v="54"/>
    </i>
    <i r="4">
      <x v="337"/>
    </i>
    <i r="4">
      <x v="447"/>
    </i>
    <i r="3">
      <x v="77"/>
    </i>
    <i r="4">
      <x v="73"/>
    </i>
    <i r="4">
      <x v="165"/>
    </i>
    <i r="3">
      <x v="114"/>
    </i>
    <i r="4">
      <x v="264"/>
    </i>
    <i r="1">
      <x v="22"/>
    </i>
    <i r="2">
      <x v="68"/>
    </i>
    <i r="3">
      <x/>
    </i>
    <i r="4">
      <x v="61"/>
    </i>
    <i r="4">
      <x v="62"/>
    </i>
    <i r="4">
      <x v="339"/>
    </i>
    <i r="4">
      <x v="458"/>
    </i>
    <i>
      <x v="3"/>
    </i>
    <i r="1">
      <x/>
    </i>
    <i r="2">
      <x v="57"/>
    </i>
    <i r="3">
      <x/>
    </i>
    <i r="4">
      <x v="318"/>
    </i>
    <i r="4">
      <x v="319"/>
    </i>
    <i r="4">
      <x v="322"/>
    </i>
    <i r="3">
      <x v="71"/>
    </i>
    <i r="4">
      <x v="148"/>
    </i>
    <i r="3">
      <x v="154"/>
    </i>
    <i r="4">
      <x v="320"/>
    </i>
    <i r="4">
      <x v="321"/>
    </i>
    <i r="1">
      <x v="5"/>
    </i>
    <i r="2">
      <x v="28"/>
    </i>
    <i r="3">
      <x/>
    </i>
    <i r="4">
      <x v="244"/>
    </i>
    <i r="1">
      <x v="16"/>
    </i>
    <i r="2">
      <x v="20"/>
    </i>
    <i r="3">
      <x v="118"/>
    </i>
    <i r="4">
      <x v="213"/>
    </i>
    <i r="4">
      <x v="268"/>
    </i>
    <i r="4">
      <x v="281"/>
    </i>
    <i r="2">
      <x v="53"/>
    </i>
    <i r="3">
      <x/>
    </i>
    <i r="4">
      <x v="128"/>
    </i>
    <i r="4">
      <x v="134"/>
    </i>
    <i r="4">
      <x v="135"/>
    </i>
    <i r="4">
      <x v="367"/>
    </i>
    <i r="3">
      <x v="2"/>
    </i>
    <i r="4">
      <x v="409"/>
    </i>
    <i r="3">
      <x v="3"/>
    </i>
    <i r="4">
      <x v="3"/>
    </i>
    <i r="3">
      <x v="151"/>
    </i>
    <i r="4">
      <x v="4"/>
    </i>
    <i r="3">
      <x v="165"/>
    </i>
    <i r="4">
      <x v="1"/>
    </i>
    <i r="3">
      <x v="208"/>
    </i>
    <i r="4">
      <x v="464"/>
    </i>
    <i r="3">
      <x v="209"/>
    </i>
    <i r="4">
      <x v="130"/>
    </i>
    <i r="3">
      <x v="210"/>
    </i>
    <i r="4">
      <x v="131"/>
    </i>
    <i r="3">
      <x v="211"/>
    </i>
    <i r="4">
      <x v="132"/>
    </i>
    <i r="3">
      <x v="212"/>
    </i>
    <i r="4">
      <x v="463"/>
    </i>
    <i r="3">
      <x v="213"/>
    </i>
    <i r="4">
      <x v="133"/>
    </i>
    <i r="3">
      <x v="214"/>
    </i>
    <i r="4">
      <x v="129"/>
    </i>
    <i r="3">
      <x v="215"/>
    </i>
    <i r="4">
      <x/>
    </i>
    <i r="4">
      <x v="2"/>
    </i>
    <i r="3">
      <x v="216"/>
    </i>
    <i r="4">
      <x v="460"/>
    </i>
    <i r="3">
      <x v="217"/>
    </i>
    <i r="4">
      <x v="127"/>
    </i>
    <i r="2">
      <x v="54"/>
    </i>
    <i r="3">
      <x/>
    </i>
    <i r="4">
      <x v="282"/>
    </i>
    <i r="3">
      <x v="37"/>
    </i>
    <i r="4">
      <x v="68"/>
    </i>
    <i r="3">
      <x v="44"/>
    </i>
    <i r="4">
      <x v="79"/>
    </i>
    <i r="3">
      <x v="79"/>
    </i>
    <i r="4">
      <x v="158"/>
    </i>
    <i r="4">
      <x v="232"/>
    </i>
    <i r="3">
      <x v="83"/>
    </i>
    <i r="4">
      <x v="172"/>
    </i>
    <i r="3">
      <x v="92"/>
    </i>
    <i r="4">
      <x v="198"/>
    </i>
    <i r="3">
      <x v="111"/>
    </i>
    <i r="4">
      <x v="265"/>
    </i>
    <i r="2">
      <x v="65"/>
    </i>
    <i r="3">
      <x/>
    </i>
    <i r="4">
      <x v="59"/>
    </i>
    <i r="4">
      <x v="184"/>
    </i>
    <i r="4">
      <x v="389"/>
    </i>
    <i r="4">
      <x v="390"/>
    </i>
    <i r="4">
      <x v="391"/>
    </i>
    <i r="4">
      <x v="392"/>
    </i>
    <i r="4">
      <x v="393"/>
    </i>
    <i r="4">
      <x v="410"/>
    </i>
    <i r="4">
      <x v="435"/>
    </i>
    <i r="4">
      <x v="436"/>
    </i>
    <i r="3">
      <x v="62"/>
    </i>
    <i r="4">
      <x v="111"/>
    </i>
    <i r="2">
      <x v="68"/>
    </i>
    <i r="3">
      <x/>
    </i>
    <i r="4">
      <x v="61"/>
    </i>
    <i r="4">
      <x v="62"/>
    </i>
    <i r="4">
      <x v="339"/>
    </i>
    <i r="4">
      <x v="457"/>
    </i>
    <i r="2">
      <x v="70"/>
    </i>
    <i r="3">
      <x/>
    </i>
    <i r="4">
      <x v="166"/>
    </i>
    <i r="4">
      <x v="186"/>
    </i>
    <i r="4">
      <x v="188"/>
    </i>
    <i r="4">
      <x v="365"/>
    </i>
    <i r="4">
      <x v="413"/>
    </i>
    <i r="4">
      <x v="442"/>
    </i>
    <i r="1">
      <x v="17"/>
    </i>
    <i r="2">
      <x v="19"/>
    </i>
    <i r="3">
      <x/>
    </i>
    <i r="4">
      <x v="462"/>
    </i>
    <i r="1">
      <x v="21"/>
    </i>
    <i r="2">
      <x v="18"/>
    </i>
    <i r="3">
      <x/>
    </i>
    <i r="4">
      <x v="177"/>
    </i>
    <i r="4">
      <x v="346"/>
    </i>
    <i r="4">
      <x v="479"/>
    </i>
    <i r="3">
      <x v="187"/>
    </i>
    <i r="4">
      <x v="333"/>
    </i>
    <i>
      <x v="4"/>
    </i>
    <i r="1">
      <x v="6"/>
    </i>
    <i r="2">
      <x v="29"/>
    </i>
    <i r="3">
      <x/>
    </i>
    <i r="4">
      <x v="245"/>
    </i>
    <i r="1">
      <x v="17"/>
    </i>
    <i r="2">
      <x v="1"/>
    </i>
    <i r="3">
      <x/>
    </i>
    <i r="4">
      <x v="212"/>
    </i>
    <i r="3">
      <x v="184"/>
    </i>
    <i r="4">
      <x v="176"/>
    </i>
    <i r="4">
      <x v="386"/>
    </i>
    <i r="4">
      <x v="403"/>
    </i>
    <i r="2">
      <x v="10"/>
    </i>
    <i r="3">
      <x v="100"/>
    </i>
    <i r="4">
      <x v="185"/>
    </i>
    <i r="4">
      <x v="293"/>
    </i>
    <i r="2">
      <x v="19"/>
    </i>
    <i r="3">
      <x v="110"/>
    </i>
    <i r="4">
      <x v="20"/>
    </i>
    <i r="4">
      <x v="183"/>
    </i>
    <i r="4">
      <x v="258"/>
    </i>
    <i r="4">
      <x v="440"/>
    </i>
    <i r="3">
      <x v="163"/>
    </i>
    <i r="4">
      <x v="412"/>
    </i>
    <i r="2">
      <x v="25"/>
    </i>
    <i r="3">
      <x v="15"/>
    </i>
    <i r="4">
      <x v="147"/>
    </i>
    <i r="4">
      <x v="151"/>
    </i>
    <i r="4">
      <x v="214"/>
    </i>
    <i r="4">
      <x v="215"/>
    </i>
    <i r="4">
      <x v="218"/>
    </i>
    <i r="3">
      <x v="162"/>
    </i>
    <i r="4">
      <x v="187"/>
    </i>
    <i r="3">
      <x v="172"/>
    </i>
    <i r="4">
      <x v="382"/>
    </i>
    <i r="4">
      <x v="402"/>
    </i>
    <i r="4">
      <x v="441"/>
    </i>
    <i r="4">
      <x v="444"/>
    </i>
    <i r="2">
      <x v="68"/>
    </i>
    <i r="3">
      <x/>
    </i>
    <i r="4">
      <x v="61"/>
    </i>
    <i r="4">
      <x v="62"/>
    </i>
    <i r="4">
      <x v="339"/>
    </i>
    <i r="4">
      <x v="457"/>
    </i>
    <i>
      <x v="5"/>
    </i>
    <i r="1">
      <x/>
    </i>
    <i r="2">
      <x v="42"/>
    </i>
    <i r="3">
      <x v="171"/>
    </i>
    <i r="4">
      <x v="443"/>
    </i>
    <i r="1">
      <x v="7"/>
    </i>
    <i r="2">
      <x v="30"/>
    </i>
    <i r="3">
      <x/>
    </i>
    <i r="4">
      <x v="246"/>
    </i>
    <i r="1">
      <x v="17"/>
    </i>
    <i r="2">
      <x v="10"/>
    </i>
    <i r="3">
      <x/>
    </i>
    <i r="4">
      <x v="217"/>
    </i>
    <i r="1">
      <x v="18"/>
    </i>
    <i r="2">
      <x v="39"/>
    </i>
    <i r="3">
      <x v="112"/>
    </i>
    <i r="4">
      <x v="35"/>
    </i>
    <i r="4">
      <x v="36"/>
    </i>
    <i r="4">
      <x v="67"/>
    </i>
    <i r="4">
      <x v="182"/>
    </i>
    <i r="4">
      <x v="189"/>
    </i>
    <i r="4">
      <x v="223"/>
    </i>
    <i r="4">
      <x v="353"/>
    </i>
    <i r="2">
      <x v="40"/>
    </i>
    <i r="3">
      <x/>
    </i>
    <i r="4">
      <x v="468"/>
    </i>
    <i r="3">
      <x v="193"/>
    </i>
    <i r="4">
      <x v="50"/>
    </i>
    <i r="4">
      <x v="474"/>
    </i>
    <i r="2">
      <x v="44"/>
    </i>
    <i r="3">
      <x/>
    </i>
    <i r="4">
      <x v="422"/>
    </i>
    <i r="3">
      <x v="99"/>
    </i>
    <i r="4">
      <x v="216"/>
    </i>
    <i r="3">
      <x v="199"/>
    </i>
    <i r="4">
      <x v="338"/>
    </i>
    <i r="2">
      <x v="45"/>
    </i>
    <i r="3">
      <x/>
    </i>
    <i r="4">
      <x v="418"/>
    </i>
    <i r="2">
      <x v="59"/>
    </i>
    <i r="3">
      <x/>
    </i>
    <i r="4">
      <x v="167"/>
    </i>
    <i r="4">
      <x v="305"/>
    </i>
    <i r="4">
      <x v="334"/>
    </i>
    <i r="4">
      <x v="335"/>
    </i>
    <i r="3">
      <x v="179"/>
    </i>
    <i r="4">
      <x v="437"/>
    </i>
    <i r="3">
      <x v="185"/>
    </i>
    <i r="4">
      <x v="426"/>
    </i>
    <i r="2">
      <x v="62"/>
    </i>
    <i r="3">
      <x/>
    </i>
    <i r="4">
      <x v="194"/>
    </i>
    <i r="4">
      <x v="259"/>
    </i>
    <i r="3">
      <x v="51"/>
    </i>
    <i r="4">
      <x v="112"/>
    </i>
    <i r="3">
      <x v="116"/>
    </i>
    <i r="4">
      <x v="200"/>
    </i>
    <i r="3">
      <x v="186"/>
    </i>
    <i r="4">
      <x v="296"/>
    </i>
    <i r="2">
      <x v="68"/>
    </i>
    <i r="3">
      <x/>
    </i>
    <i r="4">
      <x v="61"/>
    </i>
    <i r="4">
      <x v="62"/>
    </i>
    <i r="4">
      <x v="339"/>
    </i>
    <i r="4">
      <x v="457"/>
    </i>
    <i r="1">
      <x v="21"/>
    </i>
    <i r="2">
      <x v="9"/>
    </i>
    <i r="3">
      <x v="63"/>
    </i>
    <i r="4">
      <x v="481"/>
    </i>
    <i r="3">
      <x v="87"/>
    </i>
    <i r="4">
      <x v="227"/>
    </i>
    <i r="3">
      <x v="95"/>
    </i>
    <i r="4">
      <x v="102"/>
    </i>
    <i r="3">
      <x v="103"/>
    </i>
    <i r="4">
      <x v="271"/>
    </i>
    <i r="3">
      <x v="164"/>
    </i>
    <i r="4">
      <x v="439"/>
    </i>
    <i r="2">
      <x v="17"/>
    </i>
    <i r="3">
      <x/>
    </i>
    <i r="4">
      <x v="55"/>
    </i>
    <i r="4">
      <x v="230"/>
    </i>
    <i r="4">
      <x v="263"/>
    </i>
    <i r="4">
      <x v="311"/>
    </i>
    <i r="4">
      <x v="374"/>
    </i>
    <i r="3">
      <x v="16"/>
    </i>
    <i r="4">
      <x v="477"/>
    </i>
    <i r="3">
      <x v="119"/>
    </i>
    <i r="4">
      <x v="138"/>
    </i>
    <i r="3">
      <x v="120"/>
    </i>
    <i r="4">
      <x v="272"/>
    </i>
    <i r="3">
      <x v="155"/>
    </i>
    <i r="4">
      <x v="380"/>
    </i>
    <i r="3">
      <x v="177"/>
    </i>
    <i r="4">
      <x v="14"/>
    </i>
    <i r="3">
      <x v="178"/>
    </i>
    <i r="4">
      <x v="368"/>
    </i>
    <i r="2">
      <x v="23"/>
    </i>
    <i r="3">
      <x/>
    </i>
    <i r="4">
      <x v="84"/>
    </i>
    <i r="3">
      <x v="19"/>
    </i>
    <i r="4">
      <x v="446"/>
    </i>
    <i r="3">
      <x v="47"/>
    </i>
    <i r="4">
      <x v="95"/>
    </i>
    <i r="3">
      <x v="48"/>
    </i>
    <i r="4">
      <x v="91"/>
    </i>
    <i r="3">
      <x v="49"/>
    </i>
    <i r="4">
      <x v="93"/>
    </i>
    <i r="3">
      <x v="97"/>
    </i>
    <i r="4">
      <x v="105"/>
    </i>
    <i r="3">
      <x v="201"/>
    </i>
    <i r="4">
      <x v="90"/>
    </i>
    <i r="2">
      <x v="56"/>
    </i>
    <i r="3">
      <x/>
    </i>
    <i r="4">
      <x v="372"/>
    </i>
    <i r="3">
      <x v="69"/>
    </i>
    <i r="4">
      <x v="120"/>
    </i>
    <i r="3">
      <x v="94"/>
    </i>
    <i r="4">
      <x v="452"/>
    </i>
    <i r="3">
      <x v="128"/>
    </i>
    <i r="4">
      <x v="287"/>
    </i>
    <i r="3">
      <x v="129"/>
    </i>
    <i r="4">
      <x v="288"/>
    </i>
    <i r="3">
      <x v="146"/>
    </i>
    <i r="4">
      <x v="344"/>
    </i>
    <i r="3">
      <x v="200"/>
    </i>
    <i r="4">
      <x v="119"/>
    </i>
    <i r="2">
      <x v="68"/>
    </i>
    <i r="3">
      <x/>
    </i>
    <i r="4">
      <x v="61"/>
    </i>
    <i r="4">
      <x v="62"/>
    </i>
    <i r="4">
      <x v="339"/>
    </i>
    <i r="4">
      <x v="457"/>
    </i>
    <i>
      <x v="6"/>
    </i>
    <i r="1">
      <x/>
    </i>
    <i r="2">
      <x v="3"/>
    </i>
    <i r="3">
      <x/>
    </i>
    <i r="4">
      <x v="139"/>
    </i>
    <i r="4">
      <x v="324"/>
    </i>
    <i r="4">
      <x v="362"/>
    </i>
    <i r="3">
      <x v="23"/>
    </i>
    <i r="4">
      <x v="157"/>
    </i>
    <i r="4">
      <x v="304"/>
    </i>
    <i r="4">
      <x v="315"/>
    </i>
    <i r="4">
      <x v="394"/>
    </i>
    <i r="4">
      <x v="397"/>
    </i>
    <i r="4">
      <x v="429"/>
    </i>
    <i r="3">
      <x v="61"/>
    </i>
    <i r="4">
      <x v="140"/>
    </i>
    <i r="4">
      <x v="155"/>
    </i>
    <i r="3">
      <x v="104"/>
    </i>
    <i r="4">
      <x v="371"/>
    </i>
    <i r="3">
      <x v="113"/>
    </i>
    <i r="4">
      <x v="168"/>
    </i>
    <i r="3">
      <x v="133"/>
    </i>
    <i r="4">
      <x v="192"/>
    </i>
    <i r="3">
      <x v="140"/>
    </i>
    <i r="4">
      <x v="329"/>
    </i>
    <i r="3">
      <x v="149"/>
    </i>
    <i r="4">
      <x v="274"/>
    </i>
    <i r="4">
      <x v="340"/>
    </i>
    <i r="4">
      <x v="359"/>
    </i>
    <i r="3">
      <x v="150"/>
    </i>
    <i r="4">
      <x v="355"/>
    </i>
    <i r="2">
      <x v="24"/>
    </i>
    <i r="3">
      <x/>
    </i>
    <i r="4">
      <x v="152"/>
    </i>
    <i r="4">
      <x v="419"/>
    </i>
    <i r="4">
      <x v="423"/>
    </i>
    <i r="3">
      <x v="17"/>
    </i>
    <i r="4">
      <x v="233"/>
    </i>
    <i r="4">
      <x v="341"/>
    </i>
    <i r="3">
      <x v="27"/>
    </i>
    <i r="4">
      <x v="231"/>
    </i>
    <i r="4">
      <x v="347"/>
    </i>
    <i r="4">
      <x v="404"/>
    </i>
    <i r="4">
      <x v="405"/>
    </i>
    <i r="3">
      <x v="28"/>
    </i>
    <i r="4">
      <x v="145"/>
    </i>
    <i r="3">
      <x v="70"/>
    </i>
    <i r="4">
      <x v="96"/>
    </i>
    <i r="3">
      <x v="74"/>
    </i>
    <i r="4">
      <x v="149"/>
    </i>
    <i r="3">
      <x v="135"/>
    </i>
    <i r="4">
      <x v="10"/>
    </i>
    <i r="3">
      <x v="136"/>
    </i>
    <i r="4">
      <x v="195"/>
    </i>
    <i r="4">
      <x v="316"/>
    </i>
    <i r="3">
      <x v="138"/>
    </i>
    <i r="4">
      <x v="317"/>
    </i>
    <i r="3">
      <x v="141"/>
    </i>
    <i r="4">
      <x v="361"/>
    </i>
    <i r="3">
      <x v="156"/>
    </i>
    <i r="4">
      <x v="181"/>
    </i>
    <i r="4">
      <x v="255"/>
    </i>
    <i r="4">
      <x v="310"/>
    </i>
    <i r="3">
      <x v="168"/>
    </i>
    <i r="4">
      <x v="400"/>
    </i>
    <i r="3">
      <x v="189"/>
    </i>
    <i r="4">
      <x v="307"/>
    </i>
    <i r="3">
      <x v="190"/>
    </i>
    <i r="4">
      <x v="395"/>
    </i>
    <i r="2">
      <x v="42"/>
    </i>
    <i r="3">
      <x v="36"/>
    </i>
    <i r="4">
      <x v="224"/>
    </i>
    <i r="3">
      <x v="76"/>
    </i>
    <i r="4">
      <x v="157"/>
    </i>
    <i r="3">
      <x v="82"/>
    </i>
    <i r="4">
      <x v="312"/>
    </i>
    <i r="4">
      <x v="407"/>
    </i>
    <i r="2">
      <x v="68"/>
    </i>
    <i r="3">
      <x/>
    </i>
    <i r="4">
      <x v="61"/>
    </i>
    <i r="4">
      <x v="62"/>
    </i>
    <i r="4">
      <x v="339"/>
    </i>
    <i r="4">
      <x v="457"/>
    </i>
    <i r="2">
      <x v="75"/>
    </i>
    <i r="3">
      <x/>
    </i>
    <i r="4">
      <x v="146"/>
    </i>
    <i r="3">
      <x v="139"/>
    </i>
    <i r="4">
      <x v="330"/>
    </i>
    <i r="1">
      <x v="1"/>
    </i>
    <i r="2">
      <x v="14"/>
    </i>
    <i r="3">
      <x v="105"/>
    </i>
    <i r="4">
      <x v="27"/>
    </i>
    <i r="1">
      <x v="8"/>
    </i>
    <i r="2">
      <x v="31"/>
    </i>
    <i r="3">
      <x/>
    </i>
    <i r="4">
      <x v="247"/>
    </i>
    <i r="1">
      <x v="19"/>
    </i>
    <i r="2">
      <x v="13"/>
    </i>
    <i r="3">
      <x/>
    </i>
    <i r="4">
      <x v="75"/>
    </i>
    <i r="3">
      <x v="59"/>
    </i>
    <i r="4">
      <x v="235"/>
    </i>
    <i r="4">
      <x v="416"/>
    </i>
    <i r="3">
      <x v="89"/>
    </i>
    <i r="4">
      <x v="124"/>
    </i>
    <i r="3">
      <x v="166"/>
    </i>
    <i r="4">
      <x v="15"/>
    </i>
    <i r="2">
      <x v="64"/>
    </i>
    <i r="3">
      <x v="75"/>
    </i>
    <i r="4">
      <x v="80"/>
    </i>
    <i r="3">
      <x v="192"/>
    </i>
    <i r="4">
      <x v="78"/>
    </i>
    <i r="4">
      <x v="406"/>
    </i>
    <i r="4">
      <x v="417"/>
    </i>
    <i r="3">
      <x v="206"/>
    </i>
    <i r="4">
      <x v="123"/>
    </i>
    <i>
      <x v="7"/>
    </i>
    <i r="1">
      <x v="11"/>
    </i>
    <i r="2">
      <x v="34"/>
    </i>
    <i r="3">
      <x/>
    </i>
    <i r="4">
      <x v="250"/>
    </i>
    <i r="1">
      <x v="18"/>
    </i>
    <i r="2">
      <x v="40"/>
    </i>
    <i r="3">
      <x v="191"/>
    </i>
    <i r="4">
      <x v="469"/>
    </i>
    <i r="1">
      <x v="20"/>
    </i>
    <i r="2">
      <x v="46"/>
    </i>
    <i r="3">
      <x v="34"/>
    </i>
    <i r="4">
      <x v="97"/>
    </i>
    <i r="4">
      <x v="201"/>
    </i>
    <i r="2">
      <x v="49"/>
    </i>
    <i r="3">
      <x v="147"/>
    </i>
    <i r="4">
      <x v="197"/>
    </i>
    <i r="4">
      <x v="345"/>
    </i>
    <i r="4">
      <x v="438"/>
    </i>
    <i r="2">
      <x v="50"/>
    </i>
    <i r="3">
      <x v="67"/>
    </i>
    <i r="4">
      <x v="125"/>
    </i>
    <i r="4">
      <x v="465"/>
    </i>
    <i r="2">
      <x v="60"/>
    </i>
    <i r="3">
      <x/>
    </i>
    <i r="4">
      <x v="199"/>
    </i>
    <i r="4">
      <x v="257"/>
    </i>
    <i r="3">
      <x v="123"/>
    </i>
    <i r="4">
      <x v="278"/>
    </i>
    <i r="3">
      <x v="124"/>
    </i>
    <i r="4">
      <x v="277"/>
    </i>
    <i r="3">
      <x v="196"/>
    </i>
    <i r="4">
      <x v="118"/>
    </i>
    <i r="2">
      <x v="68"/>
    </i>
    <i r="3">
      <x/>
    </i>
    <i r="4">
      <x v="61"/>
    </i>
    <i r="4">
      <x v="62"/>
    </i>
    <i r="4">
      <x v="339"/>
    </i>
    <i r="4">
      <x v="457"/>
    </i>
    <i r="1">
      <x v="22"/>
    </i>
    <i r="2">
      <x v="2"/>
    </i>
    <i r="3">
      <x v="64"/>
    </i>
    <i r="4">
      <x v="142"/>
    </i>
    <i r="3">
      <x v="84"/>
    </i>
    <i r="4">
      <x v="179"/>
    </i>
    <i r="3">
      <x v="90"/>
    </i>
    <i r="4">
      <x v="9"/>
    </i>
    <i r="3">
      <x v="91"/>
    </i>
    <i r="4">
      <x v="8"/>
    </i>
    <i r="4">
      <x v="81"/>
    </i>
    <i r="4">
      <x v="153"/>
    </i>
    <i r="3">
      <x v="96"/>
    </i>
    <i r="4">
      <x v="239"/>
    </i>
    <i r="4">
      <x v="241"/>
    </i>
    <i r="4">
      <x v="284"/>
    </i>
    <i r="4">
      <x v="328"/>
    </i>
    <i r="4">
      <x v="369"/>
    </i>
    <i r="3">
      <x v="98"/>
    </i>
    <i r="4">
      <x v="209"/>
    </i>
    <i r="3">
      <x v="169"/>
    </i>
    <i r="4">
      <x v="425"/>
    </i>
    <i r="3">
      <x v="181"/>
    </i>
    <i r="4">
      <x v="336"/>
    </i>
    <i r="3">
      <x v="182"/>
    </i>
    <i r="4">
      <x v="164"/>
    </i>
    <i r="4">
      <x v="206"/>
    </i>
    <i r="3">
      <x v="183"/>
    </i>
    <i r="4">
      <x v="87"/>
    </i>
    <i r="4">
      <x v="193"/>
    </i>
    <i r="3">
      <x v="188"/>
    </i>
    <i r="4">
      <x v="76"/>
    </i>
    <i r="4">
      <x v="415"/>
    </i>
    <i r="2">
      <x v="61"/>
    </i>
    <i r="3">
      <x v="221"/>
    </i>
    <i r="4">
      <x v="238"/>
    </i>
    <i>
      <x v="8"/>
    </i>
    <i r="1">
      <x v="13"/>
    </i>
    <i r="2">
      <x v="36"/>
    </i>
    <i r="3">
      <x/>
    </i>
    <i r="4">
      <x v="252"/>
    </i>
    <i r="1">
      <x v="18"/>
    </i>
    <i r="2">
      <x v="40"/>
    </i>
    <i r="3">
      <x/>
    </i>
    <i r="4">
      <x v="302"/>
    </i>
    <i r="4">
      <x v="445"/>
    </i>
    <i r="2">
      <x v="62"/>
    </i>
    <i r="3">
      <x/>
    </i>
    <i r="4">
      <x v="387"/>
    </i>
    <i r="4">
      <x v="388"/>
    </i>
    <i r="4">
      <x v="473"/>
    </i>
    <i r="3">
      <x v="1"/>
    </i>
    <i r="4">
      <x v="122"/>
    </i>
    <i r="3">
      <x v="30"/>
    </i>
    <i r="4">
      <x v="99"/>
    </i>
    <i r="3">
      <x v="31"/>
    </i>
    <i r="4">
      <x v="100"/>
    </i>
    <i r="3">
      <x v="52"/>
    </i>
    <i r="4">
      <x v="98"/>
    </i>
    <i r="3">
      <x v="58"/>
    </i>
    <i r="4">
      <x v="89"/>
    </i>
    <i r="1">
      <x v="20"/>
    </i>
    <i r="2">
      <x/>
    </i>
    <i r="3">
      <x/>
    </i>
    <i r="4">
      <x v="121"/>
    </i>
    <i r="4">
      <x v="306"/>
    </i>
    <i r="3">
      <x v="42"/>
    </i>
    <i r="4">
      <x v="77"/>
    </i>
    <i r="3">
      <x v="55"/>
    </i>
    <i r="4">
      <x v="101"/>
    </i>
    <i r="3">
      <x v="56"/>
    </i>
    <i r="4">
      <x v="94"/>
    </i>
    <i r="2">
      <x v="22"/>
    </i>
    <i r="3">
      <x v="126"/>
    </i>
    <i r="4">
      <x v="256"/>
    </i>
    <i r="3">
      <x v="142"/>
    </i>
    <i r="4">
      <x v="298"/>
    </i>
    <i r="3">
      <x v="220"/>
    </i>
    <i r="4">
      <x v="280"/>
    </i>
    <i r="2">
      <x v="46"/>
    </i>
    <i r="3">
      <x v="33"/>
    </i>
    <i r="4">
      <x v="66"/>
    </i>
    <i r="3">
      <x v="34"/>
    </i>
    <i r="4">
      <x v="65"/>
    </i>
    <i r="4">
      <x v="289"/>
    </i>
    <i r="3">
      <x v="57"/>
    </i>
    <i r="4">
      <x v="92"/>
    </i>
    <i r="3">
      <x v="130"/>
    </i>
    <i r="4">
      <x v="290"/>
    </i>
    <i r="3">
      <x v="198"/>
    </i>
    <i r="4">
      <x v="471"/>
    </i>
    <i r="2">
      <x v="60"/>
    </i>
    <i r="3">
      <x v="125"/>
    </i>
    <i r="4">
      <x v="279"/>
    </i>
    <i r="3">
      <x v="219"/>
    </i>
    <i r="4">
      <x v="211"/>
    </i>
    <i r="2">
      <x v="66"/>
    </i>
    <i r="3">
      <x v="8"/>
    </i>
    <i r="4">
      <x v="13"/>
    </i>
    <i r="3">
      <x v="43"/>
    </i>
    <i r="4">
      <x v="113"/>
    </i>
    <i r="3">
      <x v="131"/>
    </i>
    <i r="4">
      <x v="301"/>
    </i>
    <i r="3">
      <x v="132"/>
    </i>
    <i r="4">
      <x v="300"/>
    </i>
    <i r="3">
      <x v="197"/>
    </i>
    <i r="4">
      <x v="332"/>
    </i>
    <i r="3">
      <x v="207"/>
    </i>
    <i r="4">
      <x v="459"/>
    </i>
    <i r="2">
      <x v="68"/>
    </i>
    <i r="3">
      <x/>
    </i>
    <i r="4">
      <x v="61"/>
    </i>
    <i r="4">
      <x v="62"/>
    </i>
    <i r="4">
      <x v="339"/>
    </i>
    <i r="4">
      <x v="457"/>
    </i>
    <i>
      <x v="9"/>
    </i>
    <i r="1">
      <x v="2"/>
    </i>
    <i r="2">
      <x v="15"/>
    </i>
    <i r="3">
      <x/>
    </i>
    <i r="4">
      <x v="204"/>
    </i>
    <i r="1">
      <x v="10"/>
    </i>
    <i r="2">
      <x v="33"/>
    </i>
    <i r="3">
      <x/>
    </i>
    <i r="4">
      <x v="249"/>
    </i>
    <i r="1">
      <x v="22"/>
    </i>
    <i r="2">
      <x v="58"/>
    </i>
    <i r="3">
      <x/>
    </i>
    <i r="4">
      <x v="126"/>
    </i>
    <i r="4">
      <x v="343"/>
    </i>
    <i r="3">
      <x v="38"/>
    </i>
    <i r="4">
      <x v="72"/>
    </i>
    <i r="2">
      <x v="61"/>
    </i>
    <i r="3">
      <x v="29"/>
    </i>
    <i r="4">
      <x v="41"/>
    </i>
    <i r="4">
      <x v="58"/>
    </i>
    <i r="4">
      <x v="69"/>
    </i>
    <i r="4">
      <x v="170"/>
    </i>
    <i r="4">
      <x v="267"/>
    </i>
    <i r="4">
      <x v="373"/>
    </i>
    <i r="4">
      <x v="467"/>
    </i>
    <i r="4">
      <x v="472"/>
    </i>
    <i r="3">
      <x v="80"/>
    </i>
    <i r="4">
      <x v="159"/>
    </i>
    <i r="4">
      <x v="160"/>
    </i>
    <i r="3">
      <x v="108"/>
    </i>
    <i r="4">
      <x v="449"/>
    </i>
    <i r="1">
      <x v="24"/>
    </i>
    <i r="2">
      <x v="69"/>
    </i>
    <i r="3">
      <x/>
    </i>
    <i r="4">
      <x v="461"/>
    </i>
    <i>
      <x v="10"/>
    </i>
    <i r="1">
      <x/>
    </i>
    <i r="2">
      <x v="3"/>
    </i>
    <i r="3">
      <x/>
    </i>
    <i r="4">
      <x v="150"/>
    </i>
    <i r="2">
      <x v="42"/>
    </i>
    <i r="3">
      <x v="36"/>
    </i>
    <i r="4">
      <x v="70"/>
    </i>
    <i r="4">
      <x v="234"/>
    </i>
    <i r="1">
      <x v="12"/>
    </i>
    <i r="2">
      <x v="35"/>
    </i>
    <i r="3">
      <x/>
    </i>
    <i r="4">
      <x v="251"/>
    </i>
    <i r="1">
      <x v="25"/>
    </i>
    <i r="2">
      <x v="6"/>
    </i>
    <i r="3">
      <x/>
    </i>
    <i r="4">
      <x v="273"/>
    </i>
    <i r="3">
      <x v="6"/>
    </i>
    <i r="4">
      <x v="53"/>
    </i>
    <i r="3">
      <x v="13"/>
    </i>
    <i r="4">
      <x v="379"/>
    </i>
    <i r="3">
      <x v="14"/>
    </i>
    <i r="4">
      <x v="5"/>
    </i>
    <i r="4">
      <x v="313"/>
    </i>
    <i r="4">
      <x v="323"/>
    </i>
    <i r="4">
      <x v="377"/>
    </i>
    <i r="3">
      <x v="32"/>
    </i>
    <i r="4">
      <x v="64"/>
    </i>
    <i r="4">
      <x v="85"/>
    </i>
    <i r="4">
      <x v="196"/>
    </i>
    <i r="4">
      <x v="342"/>
    </i>
    <i r="4">
      <x v="352"/>
    </i>
    <i r="4">
      <x v="363"/>
    </i>
    <i r="4">
      <x v="375"/>
    </i>
    <i r="4">
      <x v="427"/>
    </i>
    <i r="4">
      <x v="433"/>
    </i>
    <i r="4">
      <x v="476"/>
    </i>
    <i r="3">
      <x v="41"/>
    </i>
    <i r="4">
      <x v="381"/>
    </i>
    <i r="3">
      <x v="46"/>
    </i>
    <i r="4">
      <x v="161"/>
    </i>
    <i r="3">
      <x v="50"/>
    </i>
    <i r="4">
      <x v="143"/>
    </i>
    <i r="3">
      <x v="161"/>
    </i>
    <i r="4">
      <x v="56"/>
    </i>
    <i r="4">
      <x v="349"/>
    </i>
    <i r="4">
      <x v="350"/>
    </i>
    <i r="2">
      <x v="8"/>
    </i>
    <i r="3">
      <x v="167"/>
    </i>
    <i r="4">
      <x v="45"/>
    </i>
    <i r="3">
      <x v="173"/>
    </i>
    <i r="4">
      <x v="44"/>
    </i>
    <i r="3">
      <x v="176"/>
    </i>
    <i r="4">
      <x v="43"/>
    </i>
    <i r="4">
      <x v="228"/>
    </i>
    <i r="2">
      <x v="11"/>
    </i>
    <i r="3">
      <x v="35"/>
    </i>
    <i r="4">
      <x v="381"/>
    </i>
    <i r="3">
      <x v="115"/>
    </i>
    <i r="4">
      <x v="202"/>
    </i>
    <i r="4">
      <x v="207"/>
    </i>
    <i r="3">
      <x v="121"/>
    </i>
    <i r="4">
      <x v="276"/>
    </i>
    <i r="4">
      <x v="283"/>
    </i>
    <i r="2">
      <x v="12"/>
    </i>
    <i r="3">
      <x v="174"/>
    </i>
    <i r="4">
      <x v="171"/>
    </i>
    <i r="4">
      <x v="270"/>
    </i>
    <i r="3">
      <x v="218"/>
    </i>
    <i r="4">
      <x v="285"/>
    </i>
    <i r="4">
      <x v="286"/>
    </i>
    <i r="4">
      <x v="348"/>
    </i>
    <i r="4">
      <x v="351"/>
    </i>
    <i r="4">
      <x v="454"/>
    </i>
    <i r="2">
      <x v="47"/>
    </i>
    <i r="3">
      <x/>
    </i>
    <i r="4">
      <x v="163"/>
    </i>
    <i r="3">
      <x v="4"/>
    </i>
    <i r="4">
      <x v="40"/>
    </i>
    <i r="3">
      <x v="10"/>
    </i>
    <i r="4">
      <x v="42"/>
    </i>
    <i r="3">
      <x v="102"/>
    </i>
    <i r="4">
      <x v="136"/>
    </i>
    <i r="3">
      <x v="107"/>
    </i>
    <i r="4">
      <x v="299"/>
    </i>
    <i r="4">
      <x v="323"/>
    </i>
    <i r="3">
      <x v="137"/>
    </i>
    <i r="4">
      <x v="297"/>
    </i>
    <i r="3">
      <x v="160"/>
    </i>
    <i r="4">
      <x v="431"/>
    </i>
    <i r="3">
      <x v="175"/>
    </i>
    <i r="4">
      <x v="411"/>
    </i>
    <i r="2">
      <x v="55"/>
    </i>
    <i r="3">
      <x v="106"/>
    </i>
    <i r="4">
      <x v="63"/>
    </i>
    <i r="4">
      <x v="203"/>
    </i>
    <i r="4">
      <x v="229"/>
    </i>
    <i r="4">
      <x v="303"/>
    </i>
    <i r="4">
      <x v="326"/>
    </i>
    <i r="4">
      <x v="428"/>
    </i>
    <i r="4">
      <x v="430"/>
    </i>
    <i r="4">
      <x v="451"/>
    </i>
    <i r="2">
      <x v="74"/>
    </i>
    <i r="3">
      <x/>
    </i>
    <i r="4">
      <x v="327"/>
    </i>
    <i r="4">
      <x v="331"/>
    </i>
    <i>
      <x v="11"/>
    </i>
    <i r="1">
      <x v="4"/>
    </i>
    <i r="2">
      <x v="27"/>
    </i>
    <i r="3">
      <x/>
    </i>
    <i r="4">
      <x v="243"/>
    </i>
    <i r="1">
      <x v="22"/>
    </i>
    <i r="2">
      <x v="5"/>
    </i>
    <i r="3">
      <x/>
    </i>
    <i r="4">
      <x v="191"/>
    </i>
    <i r="4">
      <x v="240"/>
    </i>
    <i r="4">
      <x v="308"/>
    </i>
    <i r="3">
      <x v="72"/>
    </i>
    <i r="4">
      <x v="208"/>
    </i>
    <i r="3">
      <x v="81"/>
    </i>
    <i r="4">
      <x v="210"/>
    </i>
    <i r="3">
      <x v="127"/>
    </i>
    <i r="4">
      <x v="309"/>
    </i>
    <i r="4">
      <x v="414"/>
    </i>
    <i r="2">
      <x v="58"/>
    </i>
    <i r="3">
      <x v="11"/>
    </i>
    <i r="4">
      <x v="32"/>
    </i>
    <i r="3">
      <x v="38"/>
    </i>
    <i r="4">
      <x v="376"/>
    </i>
    <i r="4">
      <x v="421"/>
    </i>
    <i r="3">
      <x v="159"/>
    </i>
    <i r="4">
      <x v="6"/>
    </i>
    <i r="4">
      <x v="11"/>
    </i>
    <i r="3">
      <x v="170"/>
    </i>
    <i r="4">
      <x v="401"/>
    </i>
    <i r="2">
      <x v="63"/>
    </i>
    <i r="3">
      <x/>
    </i>
    <i r="4">
      <x v="295"/>
    </i>
    <i r="3">
      <x v="66"/>
    </i>
    <i r="4">
      <x v="110"/>
    </i>
    <i r="3">
      <x v="117"/>
    </i>
    <i r="4">
      <x v="25"/>
    </i>
    <i r="4">
      <x v="205"/>
    </i>
    <i r="4">
      <x v="378"/>
    </i>
    <i r="3">
      <x v="122"/>
    </i>
    <i r="4">
      <x v="262"/>
    </i>
    <i r="2">
      <x v="68"/>
    </i>
    <i r="3">
      <x/>
    </i>
    <i r="4">
      <x v="61"/>
    </i>
    <i r="4">
      <x v="62"/>
    </i>
    <i r="4">
      <x v="339"/>
    </i>
    <i r="4">
      <x v="457"/>
    </i>
    <i r="2">
      <x v="73"/>
    </i>
    <i r="3">
      <x v="78"/>
    </i>
    <i r="4">
      <x v="115"/>
    </i>
    <i r="4">
      <x v="144"/>
    </i>
    <i r="4">
      <x v="260"/>
    </i>
    <i r="4">
      <x v="420"/>
    </i>
    <i r="3">
      <x v="93"/>
    </i>
    <i r="4">
      <x v="116"/>
    </i>
    <i r="1">
      <x v="23"/>
    </i>
    <i r="2">
      <x v="67"/>
    </i>
    <i r="3">
      <x/>
    </i>
    <i r="4">
      <x v="456"/>
    </i>
    <i>
      <x v="12"/>
    </i>
    <i r="1">
      <x/>
    </i>
    <i r="2">
      <x v="42"/>
    </i>
    <i r="3">
      <x v="82"/>
    </i>
    <i r="4">
      <x v="74"/>
    </i>
    <i r="4">
      <x v="237"/>
    </i>
    <i r="1">
      <x v="1"/>
    </i>
    <i r="2">
      <x v="4"/>
    </i>
    <i r="3">
      <x/>
    </i>
    <i r="4">
      <x v="51"/>
    </i>
    <i r="3">
      <x v="21"/>
    </i>
    <i r="4">
      <x v="47"/>
    </i>
    <i r="4">
      <x v="48"/>
    </i>
    <i r="4">
      <x v="269"/>
    </i>
    <i r="3">
      <x v="65"/>
    </i>
    <i r="4">
      <x v="109"/>
    </i>
    <i r="3">
      <x v="205"/>
    </i>
    <i r="4">
      <x v="455"/>
    </i>
    <i r="2">
      <x v="7"/>
    </i>
    <i r="3">
      <x v="7"/>
    </i>
    <i r="4">
      <x v="22"/>
    </i>
    <i r="4">
      <x v="29"/>
    </i>
    <i r="3">
      <x v="9"/>
    </i>
    <i r="4">
      <x v="30"/>
    </i>
    <i r="4">
      <x v="31"/>
    </i>
    <i r="3">
      <x v="86"/>
    </i>
    <i r="4">
      <x v="57"/>
    </i>
    <i r="3">
      <x v="145"/>
    </i>
    <i r="4">
      <x v="314"/>
    </i>
    <i r="4">
      <x v="356"/>
    </i>
    <i r="2">
      <x v="14"/>
    </i>
    <i r="3">
      <x/>
    </i>
    <i r="4">
      <x v="174"/>
    </i>
    <i r="3">
      <x v="105"/>
    </i>
    <i r="4">
      <x v="16"/>
    </i>
    <i r="4">
      <x v="21"/>
    </i>
    <i r="4">
      <x v="49"/>
    </i>
    <i r="3">
      <x v="134"/>
    </i>
    <i r="4">
      <x v="294"/>
    </i>
    <i r="3">
      <x v="195"/>
    </i>
    <i r="4">
      <x v="450"/>
    </i>
    <i r="2">
      <x v="16"/>
    </i>
    <i r="3">
      <x v="12"/>
    </i>
    <i r="4">
      <x v="7"/>
    </i>
    <i r="4">
      <x v="82"/>
    </i>
    <i r="4">
      <x v="291"/>
    </i>
    <i r="4">
      <x v="480"/>
    </i>
    <i r="3">
      <x v="101"/>
    </i>
    <i r="4">
      <x v="88"/>
    </i>
    <i r="4">
      <x v="162"/>
    </i>
    <i r="4">
      <x v="424"/>
    </i>
    <i r="4">
      <x v="432"/>
    </i>
    <i r="4">
      <x v="470"/>
    </i>
    <i r="2">
      <x v="21"/>
    </i>
    <i r="3">
      <x/>
    </i>
    <i r="4">
      <x v="154"/>
    </i>
    <i r="4">
      <x v="434"/>
    </i>
    <i r="3">
      <x v="40"/>
    </i>
    <i r="4">
      <x v="39"/>
    </i>
    <i r="4">
      <x v="399"/>
    </i>
    <i r="3">
      <x v="88"/>
    </i>
    <i r="4">
      <x v="26"/>
    </i>
    <i r="4">
      <x v="28"/>
    </i>
    <i r="4">
      <x v="385"/>
    </i>
    <i r="3">
      <x v="157"/>
    </i>
    <i r="4">
      <x v="383"/>
    </i>
    <i r="3">
      <x v="158"/>
    </i>
    <i r="4">
      <x v="384"/>
    </i>
    <i r="2">
      <x v="43"/>
    </i>
    <i r="3">
      <x v="5"/>
    </i>
    <i r="4">
      <x v="23"/>
    </i>
    <i r="4">
      <x v="86"/>
    </i>
    <i r="4">
      <x v="275"/>
    </i>
    <i r="4">
      <x v="292"/>
    </i>
    <i r="3">
      <x v="45"/>
    </i>
    <i r="4">
      <x v="83"/>
    </i>
    <i r="3">
      <x v="148"/>
    </i>
    <i r="4">
      <x v="358"/>
    </i>
    <i r="2">
      <x v="48"/>
    </i>
    <i r="3">
      <x/>
    </i>
    <i r="4">
      <x v="266"/>
    </i>
    <i r="3">
      <x v="152"/>
    </i>
    <i r="4">
      <x v="173"/>
    </i>
    <i r="4">
      <x v="178"/>
    </i>
    <i r="4">
      <x v="225"/>
    </i>
    <i r="4">
      <x v="226"/>
    </i>
    <i r="2">
      <x v="51"/>
    </i>
    <i r="3">
      <x v="25"/>
    </i>
    <i r="4">
      <x v="34"/>
    </i>
    <i r="4">
      <x v="52"/>
    </i>
    <i r="4">
      <x v="221"/>
    </i>
    <i r="3">
      <x v="39"/>
    </i>
    <i r="4">
      <x v="71"/>
    </i>
    <i r="3">
      <x v="68"/>
    </i>
    <i r="4">
      <x v="236"/>
    </i>
    <i r="3">
      <x v="109"/>
    </i>
    <i r="4">
      <x v="261"/>
    </i>
    <i r="2">
      <x v="52"/>
    </i>
    <i r="3">
      <x v="20"/>
    </i>
    <i r="4">
      <x v="37"/>
    </i>
    <i r="4">
      <x v="220"/>
    </i>
    <i r="4">
      <x v="357"/>
    </i>
    <i r="4">
      <x v="364"/>
    </i>
    <i r="4">
      <x v="398"/>
    </i>
    <i r="4">
      <x v="478"/>
    </i>
    <i r="3">
      <x v="26"/>
    </i>
    <i r="4">
      <x v="219"/>
    </i>
    <i r="3">
      <x v="60"/>
    </i>
    <i r="4">
      <x v="106"/>
    </i>
    <i r="3">
      <x v="73"/>
    </i>
    <i r="4">
      <x v="103"/>
    </i>
    <i r="3">
      <x v="203"/>
    </i>
    <i r="4">
      <x v="325"/>
    </i>
    <i r="3">
      <x v="204"/>
    </i>
    <i r="4">
      <x v="104"/>
    </i>
    <i r="4">
      <x v="117"/>
    </i>
    <i r="2">
      <x v="71"/>
    </i>
    <i r="3">
      <x/>
    </i>
    <i r="4">
      <x v="175"/>
    </i>
    <i r="3">
      <x v="54"/>
    </i>
    <i r="4">
      <x v="18"/>
    </i>
    <i r="3">
      <x v="143"/>
    </i>
    <i r="4">
      <x v="107"/>
    </i>
    <i r="3">
      <x v="144"/>
    </i>
    <i r="4">
      <x v="108"/>
    </i>
    <i r="3">
      <x v="153"/>
    </i>
    <i r="4">
      <x v="370"/>
    </i>
    <i r="3">
      <x v="180"/>
    </i>
    <i r="4">
      <x v="222"/>
    </i>
    <i r="3">
      <x v="194"/>
    </i>
    <i r="4">
      <x v="448"/>
    </i>
    <i r="2">
      <x v="72"/>
    </i>
    <i r="3">
      <x v="18"/>
    </i>
    <i r="4">
      <x v="46"/>
    </i>
    <i r="4">
      <x v="408"/>
    </i>
    <i r="3">
      <x v="22"/>
    </i>
    <i r="4">
      <x v="33"/>
    </i>
    <i r="4">
      <x v="360"/>
    </i>
    <i r="3">
      <x v="24"/>
    </i>
    <i r="4">
      <x v="19"/>
    </i>
    <i r="3">
      <x v="53"/>
    </i>
    <i r="4">
      <x v="114"/>
    </i>
    <i r="3">
      <x v="85"/>
    </i>
    <i r="4">
      <x v="38"/>
    </i>
    <i r="3">
      <x v="202"/>
    </i>
    <i r="4">
      <x v="12"/>
    </i>
    <i r="4">
      <x v="17"/>
    </i>
    <i r="1">
      <x v="9"/>
    </i>
    <i r="2">
      <x v="32"/>
    </i>
    <i r="3">
      <x/>
    </i>
    <i r="4">
      <x v="248"/>
    </i>
    <i r="1">
      <x v="17"/>
    </i>
    <i r="2">
      <x v="1"/>
    </i>
    <i r="3">
      <x/>
    </i>
    <i r="4">
      <x v="24"/>
    </i>
    <i r="4">
      <x v="453"/>
    </i>
    <i r="1">
      <x v="18"/>
    </i>
    <i r="2">
      <x v="39"/>
    </i>
    <i r="3">
      <x v="112"/>
    </i>
    <i r="4">
      <x v="366"/>
    </i>
    <i r="2">
      <x v="62"/>
    </i>
    <i r="3">
      <x/>
    </i>
    <i r="4">
      <x v="190"/>
    </i>
    <i r="1">
      <x v="22"/>
    </i>
    <i r="2">
      <x v="73"/>
    </i>
    <i r="3">
      <x v="78"/>
    </i>
    <i r="4">
      <x v="169"/>
    </i>
    <i>
      <x v="15"/>
    </i>
    <i r="1">
      <x v="1"/>
    </i>
    <i r="2">
      <x v="68"/>
    </i>
    <i r="3">
      <x/>
    </i>
    <i r="4">
      <x v="61"/>
    </i>
    <i r="4">
      <x v="62"/>
    </i>
    <i r="4">
      <x v="339"/>
    </i>
    <i r="4">
      <x v="457"/>
    </i>
    <i>
      <x v="16"/>
    </i>
    <i r="1">
      <x v="25"/>
    </i>
    <i r="2">
      <x v="68"/>
    </i>
    <i r="3">
      <x/>
    </i>
    <i r="4">
      <x v="60"/>
    </i>
    <i r="4">
      <x v="61"/>
    </i>
    <i r="4">
      <x v="339"/>
    </i>
    <i r="4">
      <x v="457"/>
    </i>
    <i>
      <x v="17"/>
    </i>
    <i r="1">
      <x v="22"/>
    </i>
    <i r="2">
      <x v="68"/>
    </i>
    <i r="3">
      <x/>
    </i>
    <i r="4">
      <x v="61"/>
    </i>
    <i r="4">
      <x v="62"/>
    </i>
    <i r="4">
      <x v="339"/>
    </i>
    <i r="4">
      <x v="45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Valor" fld="7" baseField="0" baseItem="0" numFmtId="165"/>
    <dataField name="Máx de 2015" fld="9" subtotal="max" baseField="0" baseItem="0" numFmtId="9"/>
    <dataField name="Máx de 2016" fld="10" subtotal="max" baseField="0" baseItem="0" numFmtId="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3" cacheId="2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D1007" firstHeaderRow="0" firstDataRow="1" firstDataCol="1"/>
  <pivotFields count="13">
    <pivotField showAll="0" defaultSubtotal="0"/>
    <pivotField axis="axisRow" showAll="0">
      <items count="19">
        <item x="6"/>
        <item x="11"/>
        <item x="15"/>
        <item x="3"/>
        <item x="14"/>
        <item x="12"/>
        <item x="9"/>
        <item x="0"/>
        <item x="8"/>
        <item x="2"/>
        <item x="7"/>
        <item x="5"/>
        <item x="13"/>
        <item m="1" x="17"/>
        <item m="1" x="16"/>
        <item x="1"/>
        <item x="4"/>
        <item x="10"/>
        <item t="default"/>
      </items>
    </pivotField>
    <pivotField axis="axisRow" showAll="0">
      <items count="27">
        <item x="8"/>
        <item x="1"/>
        <item x="9"/>
        <item x="6"/>
        <item x="15"/>
        <item x="22"/>
        <item x="19"/>
        <item x="24"/>
        <item x="23"/>
        <item x="16"/>
        <item x="21"/>
        <item x="25"/>
        <item x="14"/>
        <item x="17"/>
        <item x="12"/>
        <item x="20"/>
        <item x="3"/>
        <item x="13"/>
        <item x="10"/>
        <item x="18"/>
        <item x="0"/>
        <item x="11"/>
        <item x="7"/>
        <item x="5"/>
        <item x="2"/>
        <item x="4"/>
        <item t="default"/>
      </items>
    </pivotField>
    <pivotField axis="axisRow" showAll="0">
      <items count="77">
        <item x="57"/>
        <item x="70"/>
        <item x="32"/>
        <item x="21"/>
        <item x="15"/>
        <item x="22"/>
        <item x="20"/>
        <item x="9"/>
        <item x="16"/>
        <item x="44"/>
        <item x="59"/>
        <item x="74"/>
        <item x="47"/>
        <item x="39"/>
        <item x="30"/>
        <item x="7"/>
        <item x="60"/>
        <item x="26"/>
        <item x="72"/>
        <item x="73"/>
        <item x="33"/>
        <item x="11"/>
        <item x="48"/>
        <item x="42"/>
        <item x="38"/>
        <item x="67"/>
        <item x="5"/>
        <item x="28"/>
        <item x="52"/>
        <item x="40"/>
        <item x="55"/>
        <item x="54"/>
        <item x="34"/>
        <item x="49"/>
        <item x="61"/>
        <item x="19"/>
        <item x="36"/>
        <item x="10"/>
        <item x="46"/>
        <item x="71"/>
        <item x="13"/>
        <item x="43"/>
        <item x="53"/>
        <item x="64"/>
        <item x="41"/>
        <item x="65"/>
        <item x="29"/>
        <item x="6"/>
        <item x="66"/>
        <item x="0"/>
        <item x="63"/>
        <item x="23"/>
        <item x="31"/>
        <item x="3"/>
        <item x="69"/>
        <item x="35"/>
        <item x="27"/>
        <item x="56"/>
        <item x="25"/>
        <item x="37"/>
        <item x="58"/>
        <item x="17"/>
        <item x="8"/>
        <item x="50"/>
        <item x="51"/>
        <item x="24"/>
        <item x="18"/>
        <item x="4"/>
        <item x="1"/>
        <item x="2"/>
        <item x="68"/>
        <item x="45"/>
        <item x="14"/>
        <item x="75"/>
        <item x="12"/>
        <item x="62"/>
        <item t="default"/>
      </items>
    </pivotField>
    <pivotField showAll="0"/>
    <pivotField axis="axisRow" showAll="0">
      <items count="223">
        <item x="1"/>
        <item x="173"/>
        <item x="195"/>
        <item x="194"/>
        <item x="181"/>
        <item x="111"/>
        <item x="120"/>
        <item x="27"/>
        <item x="59"/>
        <item x="21"/>
        <item x="182"/>
        <item x="188"/>
        <item x="86"/>
        <item x="185"/>
        <item x="20"/>
        <item x="118"/>
        <item x="98"/>
        <item x="94"/>
        <item x="205"/>
        <item x="160"/>
        <item x="36"/>
        <item x="16"/>
        <item x="45"/>
        <item x="23"/>
        <item x="15"/>
        <item x="25"/>
        <item x="213"/>
        <item x="93"/>
        <item x="108"/>
        <item x="63"/>
        <item x="31"/>
        <item x="174"/>
        <item x="26"/>
        <item x="33"/>
        <item x="166"/>
        <item x="187"/>
        <item x="117"/>
        <item x="143"/>
        <item x="73"/>
        <item x="131"/>
        <item x="126"/>
        <item x="186"/>
        <item x="175"/>
        <item x="199"/>
        <item x="144"/>
        <item x="127"/>
        <item x="103"/>
        <item x="156"/>
        <item x="155"/>
        <item x="54"/>
        <item x="102"/>
        <item x="43"/>
        <item x="176"/>
        <item x="212"/>
        <item x="60"/>
        <item x="76"/>
        <item x="177"/>
        <item x="200"/>
        <item x="178"/>
        <item x="95"/>
        <item x="208"/>
        <item x="92"/>
        <item x="145"/>
        <item x="137"/>
        <item x="124"/>
        <item x="211"/>
        <item x="69"/>
        <item x="101"/>
        <item x="39"/>
        <item x="136"/>
        <item x="197"/>
        <item x="74"/>
        <item x="121"/>
        <item x="207"/>
        <item x="116"/>
        <item x="196"/>
        <item x="109"/>
        <item x="140"/>
        <item x="189"/>
        <item x="138"/>
        <item x="119"/>
        <item x="125"/>
        <item x="99"/>
        <item x="147"/>
        <item x="169"/>
        <item x="53"/>
        <item x="10"/>
        <item x="58"/>
        <item x="13"/>
        <item x="91"/>
        <item x="113"/>
        <item x="100"/>
        <item x="148"/>
        <item x="190"/>
        <item x="38"/>
        <item x="157"/>
        <item x="37"/>
        <item x="85"/>
        <item x="75"/>
        <item x="115"/>
        <item x="80"/>
        <item x="206"/>
        <item x="8"/>
        <item x="158"/>
        <item x="110"/>
        <item x="35"/>
        <item x="46"/>
        <item x="28"/>
        <item x="44"/>
        <item x="215"/>
        <item x="151"/>
        <item x="132"/>
        <item x="139"/>
        <item x="161"/>
        <item x="56"/>
        <item x="183"/>
        <item x="130"/>
        <item x="97"/>
        <item x="42"/>
        <item x="107"/>
        <item x="29"/>
        <item x="184"/>
        <item x="191"/>
        <item x="171"/>
        <item x="170"/>
        <item x="79"/>
        <item x="179"/>
        <item x="114"/>
        <item x="159"/>
        <item x="65"/>
        <item x="180"/>
        <item x="19"/>
        <item x="66"/>
        <item x="87"/>
        <item x="71"/>
        <item x="50"/>
        <item x="123"/>
        <item x="22"/>
        <item x="162"/>
        <item x="89"/>
        <item x="55"/>
        <item x="88"/>
        <item x="77"/>
        <item x="209"/>
        <item x="210"/>
        <item x="12"/>
        <item x="30"/>
        <item x="0"/>
        <item x="217"/>
        <item x="96"/>
        <item x="129"/>
        <item x="57"/>
        <item x="112"/>
        <item x="218"/>
        <item x="106"/>
        <item x="128"/>
        <item x="51"/>
        <item x="84"/>
        <item x="219"/>
        <item x="32"/>
        <item x="11"/>
        <item x="41"/>
        <item x="122"/>
        <item x="152"/>
        <item x="105"/>
        <item x="193"/>
        <item x="49"/>
        <item x="67"/>
        <item x="164"/>
        <item x="198"/>
        <item x="192"/>
        <item x="141"/>
        <item x="133"/>
        <item x="64"/>
        <item x="61"/>
        <item x="68"/>
        <item x="17"/>
        <item x="40"/>
        <item x="34"/>
        <item x="82"/>
        <item x="214"/>
        <item x="172"/>
        <item x="168"/>
        <item x="48"/>
        <item x="134"/>
        <item x="81"/>
        <item x="24"/>
        <item x="149"/>
        <item x="165"/>
        <item x="47"/>
        <item x="163"/>
        <item x="14"/>
        <item x="90"/>
        <item x="153"/>
        <item x="220"/>
        <item x="221"/>
        <item x="167"/>
        <item x="201"/>
        <item x="202"/>
        <item x="52"/>
        <item x="135"/>
        <item x="154"/>
        <item x="83"/>
        <item x="216"/>
        <item x="78"/>
        <item x="104"/>
        <item x="70"/>
        <item x="203"/>
        <item x="3"/>
        <item x="2"/>
        <item x="9"/>
        <item x="5"/>
        <item x="150"/>
        <item x="4"/>
        <item x="6"/>
        <item x="142"/>
        <item x="7"/>
        <item x="146"/>
        <item x="72"/>
        <item x="204"/>
        <item x="62"/>
        <item x="18"/>
        <item t="default"/>
      </items>
    </pivotField>
    <pivotField axis="axisRow" showAll="0">
      <items count="483">
        <item x="269"/>
        <item x="412"/>
        <item x="270"/>
        <item x="413"/>
        <item x="90"/>
        <item x="234"/>
        <item x="51"/>
        <item x="246"/>
        <item x="187"/>
        <item x="191"/>
        <item x="81"/>
        <item x="399"/>
        <item x="153"/>
        <item x="93"/>
        <item x="63"/>
        <item x="79"/>
        <item x="100"/>
        <item x="143"/>
        <item x="95"/>
        <item x="28"/>
        <item x="299"/>
        <item x="440"/>
        <item x="46"/>
        <item x="441"/>
        <item x="439"/>
        <item x="163"/>
        <item x="75"/>
        <item x="56"/>
        <item x="25"/>
        <item x="442"/>
        <item x="443"/>
        <item x="35"/>
        <item x="400"/>
        <item x="70"/>
        <item x="252"/>
        <item x="311"/>
        <item x="312"/>
        <item x="444"/>
        <item x="86"/>
        <item x="220"/>
        <item x="386"/>
        <item x="383"/>
        <item x="387"/>
        <item x="30"/>
        <item x="102"/>
        <item x="111"/>
        <item x="446"/>
        <item x="208"/>
        <item x="29"/>
        <item x="209"/>
        <item x="313"/>
        <item x="448"/>
        <item x="253"/>
        <item x="206"/>
        <item x="258"/>
        <item x="69"/>
        <item x="64"/>
        <item x="20"/>
        <item x="430"/>
        <item x="271"/>
        <item x="44"/>
        <item x="14"/>
        <item x="16"/>
        <item x="433"/>
        <item x="256"/>
        <item x="423"/>
        <item x="53"/>
        <item x="314"/>
        <item x="272"/>
        <item x="171"/>
        <item x="388"/>
        <item x="236"/>
        <item x="125"/>
        <item x="259"/>
        <item x="229"/>
        <item x="353"/>
        <item x="354"/>
        <item x="377"/>
        <item x="154"/>
        <item x="273"/>
        <item x="419"/>
        <item x="168"/>
        <item x="247"/>
        <item x="221"/>
        <item x="315"/>
        <item x="106"/>
        <item x="449"/>
        <item x="355"/>
        <item x="450"/>
        <item x="380"/>
        <item x="316"/>
        <item x="317"/>
        <item x="425"/>
        <item x="87"/>
        <item x="379"/>
        <item x="318"/>
        <item x="420"/>
        <item x="356"/>
        <item x="378"/>
        <item x="50"/>
        <item x="375"/>
        <item x="131"/>
        <item x="319"/>
        <item x="451"/>
        <item x="452"/>
        <item x="146"/>
        <item x="453"/>
        <item x="454"/>
        <item x="455"/>
        <item x="456"/>
        <item x="113"/>
        <item x="274"/>
        <item x="66"/>
        <item x="424"/>
        <item x="457"/>
        <item x="401"/>
        <item x="402"/>
        <item x="134"/>
        <item x="357"/>
        <item x="243"/>
        <item x="244"/>
        <item x="373"/>
        <item x="374"/>
        <item x="114"/>
        <item x="155"/>
        <item x="358"/>
        <item x="384"/>
        <item x="275"/>
        <item x="276"/>
        <item x="7"/>
        <item x="3"/>
        <item x="13"/>
        <item x="6"/>
        <item x="5"/>
        <item x="277"/>
        <item x="278"/>
        <item x="12"/>
        <item x="260"/>
        <item x="180"/>
        <item x="338"/>
        <item x="156"/>
        <item x="261"/>
        <item x="217"/>
        <item x="172"/>
        <item x="403"/>
        <item x="181"/>
        <item x="339"/>
        <item x="300"/>
        <item x="128"/>
        <item x="195"/>
        <item x="389"/>
        <item x="301"/>
        <item x="340"/>
        <item x="359"/>
        <item x="458"/>
        <item x="421"/>
        <item x="262"/>
        <item x="182"/>
        <item x="248"/>
        <item x="385"/>
        <item x="204"/>
        <item x="173"/>
        <item x="459"/>
        <item x="390"/>
        <item x="360"/>
        <item x="263"/>
        <item x="224"/>
        <item x="165"/>
        <item x="341"/>
        <item x="445"/>
        <item x="431"/>
        <item x="97"/>
        <item x="279"/>
        <item x="460"/>
        <item x="233"/>
        <item x="461"/>
        <item x="302"/>
        <item x="280"/>
        <item x="462"/>
        <item x="361"/>
        <item x="119"/>
        <item x="142"/>
        <item x="320"/>
        <item x="303"/>
        <item x="281"/>
        <item x="139"/>
        <item x="282"/>
        <item x="211"/>
        <item x="283"/>
        <item x="321"/>
        <item x="447"/>
        <item x="404"/>
        <item x="148"/>
        <item x="77"/>
        <item x="322"/>
        <item x="214"/>
        <item x="251"/>
        <item x="362"/>
        <item x="284"/>
        <item x="363"/>
        <item x="231"/>
        <item x="364"/>
        <item x="391"/>
        <item x="162"/>
        <item x="15"/>
        <item x="405"/>
        <item x="365"/>
        <item x="392"/>
        <item x="207"/>
        <item x="130"/>
        <item x="219"/>
        <item x="429"/>
        <item x="304"/>
        <item x="414"/>
        <item x="417"/>
        <item x="201"/>
        <item x="193"/>
        <item x="323"/>
        <item x="235"/>
        <item x="463"/>
        <item x="464"/>
        <item x="41"/>
        <item x="465"/>
        <item x="324"/>
        <item x="196"/>
        <item x="190"/>
        <item x="194"/>
        <item x="92"/>
        <item x="83"/>
        <item x="117"/>
        <item x="325"/>
        <item x="157"/>
        <item x="285"/>
        <item x="158"/>
        <item x="232"/>
        <item x="159"/>
        <item x="61"/>
        <item x="237"/>
        <item x="31"/>
        <item x="120"/>
        <item x="406"/>
        <item x="58"/>
        <item x="9"/>
        <item x="52"/>
        <item x="118"/>
        <item x="80"/>
        <item x="126"/>
        <item x="123"/>
        <item x="67"/>
        <item x="110"/>
        <item x="149"/>
        <item x="33"/>
        <item x="73"/>
        <item x="21"/>
        <item x="96"/>
        <item x="129"/>
        <item x="381"/>
        <item x="366"/>
        <item x="305"/>
        <item x="326"/>
        <item x="407"/>
        <item x="466"/>
        <item x="408"/>
        <item x="327"/>
        <item x="89"/>
        <item x="239"/>
        <item x="467"/>
        <item x="205"/>
        <item x="415"/>
        <item x="62"/>
        <item x="218"/>
        <item x="328"/>
        <item x="48"/>
        <item x="393"/>
        <item x="160"/>
        <item x="468"/>
        <item x="394"/>
        <item x="367"/>
        <item x="368"/>
        <item x="136"/>
        <item x="99"/>
        <item x="65"/>
        <item x="286"/>
        <item x="395"/>
        <item x="108"/>
        <item x="121"/>
        <item x="122"/>
        <item x="329"/>
        <item x="107"/>
        <item x="376"/>
        <item x="382"/>
        <item x="147"/>
        <item x="188"/>
        <item x="418"/>
        <item x="116"/>
        <item x="174"/>
        <item x="39"/>
        <item x="36"/>
        <item x="132"/>
        <item x="396"/>
        <item x="109"/>
        <item x="32"/>
        <item x="176"/>
        <item x="91"/>
        <item x="37"/>
        <item x="74"/>
        <item x="203"/>
        <item x="76"/>
        <item x="40"/>
        <item x="192"/>
        <item x="84"/>
        <item x="330"/>
        <item x="167"/>
        <item x="34"/>
        <item x="24"/>
        <item x="72"/>
        <item x="342"/>
        <item x="343"/>
        <item x="287"/>
        <item x="288"/>
        <item x="178"/>
        <item x="179"/>
        <item x="289"/>
        <item x="47"/>
        <item x="344"/>
        <item x="469"/>
        <item x="434"/>
        <item x="38"/>
        <item x="105"/>
        <item x="88"/>
        <item x="151"/>
        <item x="26"/>
        <item x="426"/>
        <item x="290"/>
        <item x="202"/>
        <item x="216"/>
        <item x="369"/>
        <item x="264"/>
        <item x="85"/>
        <item x="10"/>
        <item x="225"/>
        <item x="226"/>
        <item x="60"/>
        <item x="43"/>
        <item x="49"/>
        <item x="0"/>
        <item x="291"/>
        <item x="184"/>
        <item x="435"/>
        <item x="124"/>
        <item x="135"/>
        <item x="436"/>
        <item x="222"/>
        <item x="331"/>
        <item x="265"/>
        <item x="227"/>
        <item x="210"/>
        <item x="57"/>
        <item x="470"/>
        <item x="197"/>
        <item x="103"/>
        <item x="150"/>
        <item x="345"/>
        <item x="78"/>
        <item x="94"/>
        <item x="292"/>
        <item x="249"/>
        <item x="293"/>
        <item x="54"/>
        <item x="370"/>
        <item x="471"/>
        <item x="183"/>
        <item x="332"/>
        <item x="101"/>
        <item x="186"/>
        <item x="238"/>
        <item x="133"/>
        <item x="55"/>
        <item x="212"/>
        <item x="397"/>
        <item x="223"/>
        <item x="398"/>
        <item x="240"/>
        <item x="144"/>
        <item x="472"/>
        <item x="98"/>
        <item x="241"/>
        <item x="19"/>
        <item x="23"/>
        <item x="82"/>
        <item x="115"/>
        <item x="215"/>
        <item x="213"/>
        <item x="104"/>
        <item x="137"/>
        <item x="346"/>
        <item x="266"/>
        <item x="185"/>
        <item x="145"/>
        <item x="473"/>
        <item x="347"/>
        <item x="409"/>
        <item x="306"/>
        <item x="242"/>
        <item x="161"/>
        <item x="198"/>
        <item x="348"/>
        <item x="199"/>
        <item x="474"/>
        <item x="416"/>
        <item x="164"/>
        <item x="112"/>
        <item x="307"/>
        <item x="230"/>
        <item x="410"/>
        <item x="371"/>
        <item x="200"/>
        <item x="349"/>
        <item x="189"/>
        <item x="350"/>
        <item x="411"/>
        <item x="438"/>
        <item x="333"/>
        <item x="351"/>
        <item x="475"/>
        <item x="422"/>
        <item x="140"/>
        <item x="257"/>
        <item x="127"/>
        <item x="352"/>
        <item x="71"/>
        <item x="22"/>
        <item x="476"/>
        <item x="45"/>
        <item x="477"/>
        <item x="42"/>
        <item x="294"/>
        <item x="141"/>
        <item x="372"/>
        <item x="177"/>
        <item x="308"/>
        <item x="309"/>
        <item x="295"/>
        <item x="334"/>
        <item x="310"/>
        <item x="170"/>
        <item x="335"/>
        <item x="138"/>
        <item x="478"/>
        <item x="68"/>
        <item x="479"/>
        <item x="228"/>
        <item x="59"/>
        <item x="480"/>
        <item x="437"/>
        <item x="175"/>
        <item x="8"/>
        <item x="1"/>
        <item x="17"/>
        <item x="428"/>
        <item x="11"/>
        <item x="2"/>
        <item x="296"/>
        <item x="297"/>
        <item x="4"/>
        <item x="169"/>
        <item x="267"/>
        <item x="432"/>
        <item x="336"/>
        <item x="27"/>
        <item x="481"/>
        <item x="427"/>
        <item x="152"/>
        <item x="18"/>
        <item x="337"/>
        <item x="268"/>
        <item x="250"/>
        <item x="166"/>
        <item x="254"/>
        <item x="298"/>
        <item x="255"/>
        <item x="245"/>
        <item t="default"/>
      </items>
    </pivotField>
    <pivotField dataField="1" showAll="0"/>
    <pivotField showAll="0"/>
    <pivotField dataField="1" showAll="0"/>
    <pivotField dataField="1" showAll="0"/>
    <pivotField showAll="0" defaultSubtotal="0"/>
    <pivotField numFmtId="43" showAll="0" defaultSubtotal="0"/>
  </pivotFields>
  <rowFields count="5">
    <field x="1"/>
    <field x="2"/>
    <field x="3"/>
    <field x="5"/>
    <field x="6"/>
  </rowFields>
  <rowItems count="1004">
    <i>
      <x/>
    </i>
    <i r="1">
      <x v="3"/>
    </i>
    <i r="2">
      <x v="26"/>
    </i>
    <i r="3">
      <x/>
    </i>
    <i r="4">
      <x v="242"/>
    </i>
    <i>
      <x v="1"/>
    </i>
    <i r="1">
      <x v="14"/>
    </i>
    <i r="2">
      <x v="37"/>
    </i>
    <i r="3">
      <x/>
    </i>
    <i r="4">
      <x v="253"/>
    </i>
    <i r="1">
      <x v="22"/>
    </i>
    <i r="2">
      <x v="68"/>
    </i>
    <i r="3">
      <x/>
    </i>
    <i r="4">
      <x v="61"/>
    </i>
    <i r="4">
      <x v="62"/>
    </i>
    <i r="4">
      <x v="339"/>
    </i>
    <i r="4">
      <x v="458"/>
    </i>
    <i>
      <x v="2"/>
    </i>
    <i r="1">
      <x/>
    </i>
    <i r="2">
      <x v="42"/>
    </i>
    <i r="3">
      <x/>
    </i>
    <i r="4">
      <x v="137"/>
    </i>
    <i r="4">
      <x v="156"/>
    </i>
    <i r="4">
      <x v="180"/>
    </i>
    <i r="4">
      <x v="354"/>
    </i>
    <i r="4">
      <x v="466"/>
    </i>
    <i r="3">
      <x v="82"/>
    </i>
    <i r="4">
      <x v="141"/>
    </i>
    <i r="4">
      <x v="475"/>
    </i>
    <i r="3">
      <x v="171"/>
    </i>
    <i r="4">
      <x v="396"/>
    </i>
    <i r="1">
      <x v="15"/>
    </i>
    <i r="2">
      <x v="38"/>
    </i>
    <i r="3">
      <x/>
    </i>
    <i r="4">
      <x v="254"/>
    </i>
    <i r="1">
      <x v="19"/>
    </i>
    <i r="2">
      <x v="41"/>
    </i>
    <i r="3">
      <x/>
    </i>
    <i r="4">
      <x v="54"/>
    </i>
    <i r="4">
      <x v="337"/>
    </i>
    <i r="4">
      <x v="447"/>
    </i>
    <i r="3">
      <x v="77"/>
    </i>
    <i r="4">
      <x v="73"/>
    </i>
    <i r="4">
      <x v="165"/>
    </i>
    <i r="3">
      <x v="114"/>
    </i>
    <i r="4">
      <x v="264"/>
    </i>
    <i r="1">
      <x v="22"/>
    </i>
    <i r="2">
      <x v="68"/>
    </i>
    <i r="3">
      <x/>
    </i>
    <i r="4">
      <x v="61"/>
    </i>
    <i r="4">
      <x v="62"/>
    </i>
    <i r="4">
      <x v="339"/>
    </i>
    <i r="4">
      <x v="458"/>
    </i>
    <i>
      <x v="3"/>
    </i>
    <i r="1">
      <x/>
    </i>
    <i r="2">
      <x v="57"/>
    </i>
    <i r="3">
      <x/>
    </i>
    <i r="4">
      <x v="318"/>
    </i>
    <i r="4">
      <x v="319"/>
    </i>
    <i r="4">
      <x v="322"/>
    </i>
    <i r="3">
      <x v="71"/>
    </i>
    <i r="4">
      <x v="148"/>
    </i>
    <i r="3">
      <x v="154"/>
    </i>
    <i r="4">
      <x v="320"/>
    </i>
    <i r="4">
      <x v="321"/>
    </i>
    <i r="1">
      <x v="5"/>
    </i>
    <i r="2">
      <x v="28"/>
    </i>
    <i r="3">
      <x/>
    </i>
    <i r="4">
      <x v="244"/>
    </i>
    <i r="1">
      <x v="16"/>
    </i>
    <i r="2">
      <x v="20"/>
    </i>
    <i r="3">
      <x v="118"/>
    </i>
    <i r="4">
      <x v="213"/>
    </i>
    <i r="4">
      <x v="268"/>
    </i>
    <i r="4">
      <x v="281"/>
    </i>
    <i r="2">
      <x v="53"/>
    </i>
    <i r="3">
      <x/>
    </i>
    <i r="4">
      <x v="128"/>
    </i>
    <i r="4">
      <x v="134"/>
    </i>
    <i r="4">
      <x v="135"/>
    </i>
    <i r="4">
      <x v="367"/>
    </i>
    <i r="3">
      <x v="2"/>
    </i>
    <i r="4">
      <x v="409"/>
    </i>
    <i r="3">
      <x v="3"/>
    </i>
    <i r="4">
      <x v="3"/>
    </i>
    <i r="3">
      <x v="151"/>
    </i>
    <i r="4">
      <x v="4"/>
    </i>
    <i r="3">
      <x v="165"/>
    </i>
    <i r="4">
      <x v="1"/>
    </i>
    <i r="3">
      <x v="208"/>
    </i>
    <i r="4">
      <x v="464"/>
    </i>
    <i r="3">
      <x v="209"/>
    </i>
    <i r="4">
      <x v="130"/>
    </i>
    <i r="3">
      <x v="210"/>
    </i>
    <i r="4">
      <x v="131"/>
    </i>
    <i r="3">
      <x v="211"/>
    </i>
    <i r="4">
      <x v="132"/>
    </i>
    <i r="3">
      <x v="212"/>
    </i>
    <i r="4">
      <x v="463"/>
    </i>
    <i r="3">
      <x v="213"/>
    </i>
    <i r="4">
      <x v="133"/>
    </i>
    <i r="3">
      <x v="214"/>
    </i>
    <i r="4">
      <x v="129"/>
    </i>
    <i r="3">
      <x v="215"/>
    </i>
    <i r="4">
      <x/>
    </i>
    <i r="4">
      <x v="2"/>
    </i>
    <i r="3">
      <x v="216"/>
    </i>
    <i r="4">
      <x v="460"/>
    </i>
    <i r="3">
      <x v="217"/>
    </i>
    <i r="4">
      <x v="127"/>
    </i>
    <i r="2">
      <x v="54"/>
    </i>
    <i r="3">
      <x/>
    </i>
    <i r="4">
      <x v="282"/>
    </i>
    <i r="3">
      <x v="37"/>
    </i>
    <i r="4">
      <x v="68"/>
    </i>
    <i r="3">
      <x v="44"/>
    </i>
    <i r="4">
      <x v="79"/>
    </i>
    <i r="3">
      <x v="79"/>
    </i>
    <i r="4">
      <x v="158"/>
    </i>
    <i r="4">
      <x v="232"/>
    </i>
    <i r="3">
      <x v="83"/>
    </i>
    <i r="4">
      <x v="172"/>
    </i>
    <i r="3">
      <x v="92"/>
    </i>
    <i r="4">
      <x v="198"/>
    </i>
    <i r="3">
      <x v="111"/>
    </i>
    <i r="4">
      <x v="265"/>
    </i>
    <i r="2">
      <x v="65"/>
    </i>
    <i r="3">
      <x/>
    </i>
    <i r="4">
      <x v="59"/>
    </i>
    <i r="4">
      <x v="184"/>
    </i>
    <i r="4">
      <x v="389"/>
    </i>
    <i r="4">
      <x v="390"/>
    </i>
    <i r="4">
      <x v="391"/>
    </i>
    <i r="4">
      <x v="392"/>
    </i>
    <i r="4">
      <x v="393"/>
    </i>
    <i r="4">
      <x v="410"/>
    </i>
    <i r="4">
      <x v="435"/>
    </i>
    <i r="4">
      <x v="436"/>
    </i>
    <i r="3">
      <x v="62"/>
    </i>
    <i r="4">
      <x v="111"/>
    </i>
    <i r="2">
      <x v="68"/>
    </i>
    <i r="3">
      <x/>
    </i>
    <i r="4">
      <x v="61"/>
    </i>
    <i r="4">
      <x v="62"/>
    </i>
    <i r="4">
      <x v="339"/>
    </i>
    <i r="4">
      <x v="457"/>
    </i>
    <i r="2">
      <x v="70"/>
    </i>
    <i r="3">
      <x/>
    </i>
    <i r="4">
      <x v="166"/>
    </i>
    <i r="4">
      <x v="186"/>
    </i>
    <i r="4">
      <x v="188"/>
    </i>
    <i r="4">
      <x v="365"/>
    </i>
    <i r="4">
      <x v="413"/>
    </i>
    <i r="4">
      <x v="442"/>
    </i>
    <i r="1">
      <x v="17"/>
    </i>
    <i r="2">
      <x v="19"/>
    </i>
    <i r="3">
      <x/>
    </i>
    <i r="4">
      <x v="462"/>
    </i>
    <i r="1">
      <x v="21"/>
    </i>
    <i r="2">
      <x v="18"/>
    </i>
    <i r="3">
      <x/>
    </i>
    <i r="4">
      <x v="177"/>
    </i>
    <i r="4">
      <x v="346"/>
    </i>
    <i r="4">
      <x v="479"/>
    </i>
    <i r="3">
      <x v="187"/>
    </i>
    <i r="4">
      <x v="333"/>
    </i>
    <i>
      <x v="4"/>
    </i>
    <i r="1">
      <x v="6"/>
    </i>
    <i r="2">
      <x v="29"/>
    </i>
    <i r="3">
      <x/>
    </i>
    <i r="4">
      <x v="245"/>
    </i>
    <i r="1">
      <x v="17"/>
    </i>
    <i r="2">
      <x v="1"/>
    </i>
    <i r="3">
      <x/>
    </i>
    <i r="4">
      <x v="212"/>
    </i>
    <i r="3">
      <x v="184"/>
    </i>
    <i r="4">
      <x v="176"/>
    </i>
    <i r="4">
      <x v="386"/>
    </i>
    <i r="4">
      <x v="403"/>
    </i>
    <i r="2">
      <x v="10"/>
    </i>
    <i r="3">
      <x v="100"/>
    </i>
    <i r="4">
      <x v="185"/>
    </i>
    <i r="4">
      <x v="293"/>
    </i>
    <i r="2">
      <x v="19"/>
    </i>
    <i r="3">
      <x v="110"/>
    </i>
    <i r="4">
      <x v="20"/>
    </i>
    <i r="4">
      <x v="183"/>
    </i>
    <i r="4">
      <x v="258"/>
    </i>
    <i r="4">
      <x v="440"/>
    </i>
    <i r="3">
      <x v="163"/>
    </i>
    <i r="4">
      <x v="412"/>
    </i>
    <i r="2">
      <x v="25"/>
    </i>
    <i r="3">
      <x v="15"/>
    </i>
    <i r="4">
      <x v="147"/>
    </i>
    <i r="4">
      <x v="151"/>
    </i>
    <i r="4">
      <x v="214"/>
    </i>
    <i r="4">
      <x v="215"/>
    </i>
    <i r="4">
      <x v="218"/>
    </i>
    <i r="3">
      <x v="162"/>
    </i>
    <i r="4">
      <x v="187"/>
    </i>
    <i r="3">
      <x v="172"/>
    </i>
    <i r="4">
      <x v="382"/>
    </i>
    <i r="4">
      <x v="402"/>
    </i>
    <i r="4">
      <x v="441"/>
    </i>
    <i r="4">
      <x v="444"/>
    </i>
    <i r="2">
      <x v="68"/>
    </i>
    <i r="3">
      <x/>
    </i>
    <i r="4">
      <x v="61"/>
    </i>
    <i r="4">
      <x v="62"/>
    </i>
    <i r="4">
      <x v="339"/>
    </i>
    <i r="4">
      <x v="457"/>
    </i>
    <i>
      <x v="5"/>
    </i>
    <i r="1">
      <x/>
    </i>
    <i r="2">
      <x v="42"/>
    </i>
    <i r="3">
      <x v="171"/>
    </i>
    <i r="4">
      <x v="443"/>
    </i>
    <i r="1">
      <x v="7"/>
    </i>
    <i r="2">
      <x v="30"/>
    </i>
    <i r="3">
      <x/>
    </i>
    <i r="4">
      <x v="246"/>
    </i>
    <i r="1">
      <x v="17"/>
    </i>
    <i r="2">
      <x v="10"/>
    </i>
    <i r="3">
      <x/>
    </i>
    <i r="4">
      <x v="217"/>
    </i>
    <i r="1">
      <x v="18"/>
    </i>
    <i r="2">
      <x v="39"/>
    </i>
    <i r="3">
      <x v="112"/>
    </i>
    <i r="4">
      <x v="35"/>
    </i>
    <i r="4">
      <x v="36"/>
    </i>
    <i r="4">
      <x v="67"/>
    </i>
    <i r="4">
      <x v="182"/>
    </i>
    <i r="4">
      <x v="189"/>
    </i>
    <i r="4">
      <x v="223"/>
    </i>
    <i r="4">
      <x v="353"/>
    </i>
    <i r="2">
      <x v="40"/>
    </i>
    <i r="3">
      <x/>
    </i>
    <i r="4">
      <x v="468"/>
    </i>
    <i r="3">
      <x v="193"/>
    </i>
    <i r="4">
      <x v="50"/>
    </i>
    <i r="4">
      <x v="474"/>
    </i>
    <i r="2">
      <x v="44"/>
    </i>
    <i r="3">
      <x/>
    </i>
    <i r="4">
      <x v="422"/>
    </i>
    <i r="3">
      <x v="99"/>
    </i>
    <i r="4">
      <x v="216"/>
    </i>
    <i r="3">
      <x v="199"/>
    </i>
    <i r="4">
      <x v="338"/>
    </i>
    <i r="2">
      <x v="45"/>
    </i>
    <i r="3">
      <x/>
    </i>
    <i r="4">
      <x v="418"/>
    </i>
    <i r="2">
      <x v="59"/>
    </i>
    <i r="3">
      <x/>
    </i>
    <i r="4">
      <x v="167"/>
    </i>
    <i r="4">
      <x v="305"/>
    </i>
    <i r="4">
      <x v="334"/>
    </i>
    <i r="4">
      <x v="335"/>
    </i>
    <i r="3">
      <x v="179"/>
    </i>
    <i r="4">
      <x v="437"/>
    </i>
    <i r="3">
      <x v="185"/>
    </i>
    <i r="4">
      <x v="426"/>
    </i>
    <i r="2">
      <x v="62"/>
    </i>
    <i r="3">
      <x/>
    </i>
    <i r="4">
      <x v="194"/>
    </i>
    <i r="4">
      <x v="259"/>
    </i>
    <i r="3">
      <x v="51"/>
    </i>
    <i r="4">
      <x v="112"/>
    </i>
    <i r="3">
      <x v="116"/>
    </i>
    <i r="4">
      <x v="200"/>
    </i>
    <i r="3">
      <x v="186"/>
    </i>
    <i r="4">
      <x v="296"/>
    </i>
    <i r="2">
      <x v="68"/>
    </i>
    <i r="3">
      <x/>
    </i>
    <i r="4">
      <x v="61"/>
    </i>
    <i r="4">
      <x v="62"/>
    </i>
    <i r="4">
      <x v="339"/>
    </i>
    <i r="4">
      <x v="457"/>
    </i>
    <i r="1">
      <x v="21"/>
    </i>
    <i r="2">
      <x v="9"/>
    </i>
    <i r="3">
      <x v="63"/>
    </i>
    <i r="4">
      <x v="481"/>
    </i>
    <i r="3">
      <x v="87"/>
    </i>
    <i r="4">
      <x v="227"/>
    </i>
    <i r="3">
      <x v="95"/>
    </i>
    <i r="4">
      <x v="102"/>
    </i>
    <i r="3">
      <x v="103"/>
    </i>
    <i r="4">
      <x v="271"/>
    </i>
    <i r="3">
      <x v="164"/>
    </i>
    <i r="4">
      <x v="439"/>
    </i>
    <i r="2">
      <x v="17"/>
    </i>
    <i r="3">
      <x/>
    </i>
    <i r="4">
      <x v="55"/>
    </i>
    <i r="4">
      <x v="230"/>
    </i>
    <i r="4">
      <x v="263"/>
    </i>
    <i r="4">
      <x v="311"/>
    </i>
    <i r="4">
      <x v="374"/>
    </i>
    <i r="3">
      <x v="16"/>
    </i>
    <i r="4">
      <x v="477"/>
    </i>
    <i r="3">
      <x v="119"/>
    </i>
    <i r="4">
      <x v="138"/>
    </i>
    <i r="3">
      <x v="120"/>
    </i>
    <i r="4">
      <x v="272"/>
    </i>
    <i r="3">
      <x v="155"/>
    </i>
    <i r="4">
      <x v="380"/>
    </i>
    <i r="3">
      <x v="177"/>
    </i>
    <i r="4">
      <x v="14"/>
    </i>
    <i r="3">
      <x v="178"/>
    </i>
    <i r="4">
      <x v="368"/>
    </i>
    <i r="2">
      <x v="23"/>
    </i>
    <i r="3">
      <x/>
    </i>
    <i r="4">
      <x v="84"/>
    </i>
    <i r="3">
      <x v="19"/>
    </i>
    <i r="4">
      <x v="446"/>
    </i>
    <i r="3">
      <x v="47"/>
    </i>
    <i r="4">
      <x v="95"/>
    </i>
    <i r="3">
      <x v="48"/>
    </i>
    <i r="4">
      <x v="91"/>
    </i>
    <i r="3">
      <x v="49"/>
    </i>
    <i r="4">
      <x v="93"/>
    </i>
    <i r="3">
      <x v="97"/>
    </i>
    <i r="4">
      <x v="105"/>
    </i>
    <i r="3">
      <x v="201"/>
    </i>
    <i r="4">
      <x v="90"/>
    </i>
    <i r="2">
      <x v="56"/>
    </i>
    <i r="3">
      <x/>
    </i>
    <i r="4">
      <x v="372"/>
    </i>
    <i r="3">
      <x v="69"/>
    </i>
    <i r="4">
      <x v="120"/>
    </i>
    <i r="3">
      <x v="94"/>
    </i>
    <i r="4">
      <x v="452"/>
    </i>
    <i r="3">
      <x v="128"/>
    </i>
    <i r="4">
      <x v="287"/>
    </i>
    <i r="3">
      <x v="129"/>
    </i>
    <i r="4">
      <x v="288"/>
    </i>
    <i r="3">
      <x v="146"/>
    </i>
    <i r="4">
      <x v="344"/>
    </i>
    <i r="3">
      <x v="200"/>
    </i>
    <i r="4">
      <x v="119"/>
    </i>
    <i r="2">
      <x v="68"/>
    </i>
    <i r="3">
      <x/>
    </i>
    <i r="4">
      <x v="61"/>
    </i>
    <i r="4">
      <x v="62"/>
    </i>
    <i r="4">
      <x v="339"/>
    </i>
    <i r="4">
      <x v="457"/>
    </i>
    <i>
      <x v="6"/>
    </i>
    <i r="1">
      <x/>
    </i>
    <i r="2">
      <x v="3"/>
    </i>
    <i r="3">
      <x/>
    </i>
    <i r="4">
      <x v="139"/>
    </i>
    <i r="4">
      <x v="324"/>
    </i>
    <i r="4">
      <x v="362"/>
    </i>
    <i r="3">
      <x v="23"/>
    </i>
    <i r="4">
      <x v="157"/>
    </i>
    <i r="4">
      <x v="304"/>
    </i>
    <i r="4">
      <x v="315"/>
    </i>
    <i r="4">
      <x v="394"/>
    </i>
    <i r="4">
      <x v="397"/>
    </i>
    <i r="4">
      <x v="429"/>
    </i>
    <i r="3">
      <x v="61"/>
    </i>
    <i r="4">
      <x v="140"/>
    </i>
    <i r="4">
      <x v="155"/>
    </i>
    <i r="3">
      <x v="104"/>
    </i>
    <i r="4">
      <x v="371"/>
    </i>
    <i r="3">
      <x v="113"/>
    </i>
    <i r="4">
      <x v="168"/>
    </i>
    <i r="3">
      <x v="133"/>
    </i>
    <i r="4">
      <x v="192"/>
    </i>
    <i r="3">
      <x v="140"/>
    </i>
    <i r="4">
      <x v="329"/>
    </i>
    <i r="3">
      <x v="149"/>
    </i>
    <i r="4">
      <x v="274"/>
    </i>
    <i r="4">
      <x v="340"/>
    </i>
    <i r="4">
      <x v="359"/>
    </i>
    <i r="3">
      <x v="150"/>
    </i>
    <i r="4">
      <x v="355"/>
    </i>
    <i r="2">
      <x v="24"/>
    </i>
    <i r="3">
      <x/>
    </i>
    <i r="4">
      <x v="152"/>
    </i>
    <i r="4">
      <x v="419"/>
    </i>
    <i r="4">
      <x v="423"/>
    </i>
    <i r="3">
      <x v="17"/>
    </i>
    <i r="4">
      <x v="233"/>
    </i>
    <i r="4">
      <x v="341"/>
    </i>
    <i r="3">
      <x v="27"/>
    </i>
    <i r="4">
      <x v="231"/>
    </i>
    <i r="4">
      <x v="347"/>
    </i>
    <i r="4">
      <x v="404"/>
    </i>
    <i r="4">
      <x v="405"/>
    </i>
    <i r="3">
      <x v="28"/>
    </i>
    <i r="4">
      <x v="145"/>
    </i>
    <i r="3">
      <x v="70"/>
    </i>
    <i r="4">
      <x v="96"/>
    </i>
    <i r="3">
      <x v="74"/>
    </i>
    <i r="4">
      <x v="149"/>
    </i>
    <i r="3">
      <x v="135"/>
    </i>
    <i r="4">
      <x v="10"/>
    </i>
    <i r="3">
      <x v="136"/>
    </i>
    <i r="4">
      <x v="195"/>
    </i>
    <i r="4">
      <x v="316"/>
    </i>
    <i r="3">
      <x v="138"/>
    </i>
    <i r="4">
      <x v="317"/>
    </i>
    <i r="3">
      <x v="141"/>
    </i>
    <i r="4">
      <x v="361"/>
    </i>
    <i r="3">
      <x v="156"/>
    </i>
    <i r="4">
      <x v="181"/>
    </i>
    <i r="4">
      <x v="255"/>
    </i>
    <i r="4">
      <x v="310"/>
    </i>
    <i r="3">
      <x v="168"/>
    </i>
    <i r="4">
      <x v="400"/>
    </i>
    <i r="3">
      <x v="189"/>
    </i>
    <i r="4">
      <x v="307"/>
    </i>
    <i r="3">
      <x v="190"/>
    </i>
    <i r="4">
      <x v="395"/>
    </i>
    <i r="2">
      <x v="42"/>
    </i>
    <i r="3">
      <x v="36"/>
    </i>
    <i r="4">
      <x v="224"/>
    </i>
    <i r="3">
      <x v="76"/>
    </i>
    <i r="4">
      <x v="157"/>
    </i>
    <i r="3">
      <x v="82"/>
    </i>
    <i r="4">
      <x v="312"/>
    </i>
    <i r="4">
      <x v="407"/>
    </i>
    <i r="2">
      <x v="68"/>
    </i>
    <i r="3">
      <x/>
    </i>
    <i r="4">
      <x v="61"/>
    </i>
    <i r="4">
      <x v="62"/>
    </i>
    <i r="4">
      <x v="339"/>
    </i>
    <i r="4">
      <x v="457"/>
    </i>
    <i r="2">
      <x v="75"/>
    </i>
    <i r="3">
      <x/>
    </i>
    <i r="4">
      <x v="146"/>
    </i>
    <i r="3">
      <x v="139"/>
    </i>
    <i r="4">
      <x v="330"/>
    </i>
    <i r="1">
      <x v="1"/>
    </i>
    <i r="2">
      <x v="14"/>
    </i>
    <i r="3">
      <x v="105"/>
    </i>
    <i r="4">
      <x v="27"/>
    </i>
    <i r="1">
      <x v="8"/>
    </i>
    <i r="2">
      <x v="31"/>
    </i>
    <i r="3">
      <x/>
    </i>
    <i r="4">
      <x v="247"/>
    </i>
    <i r="1">
      <x v="19"/>
    </i>
    <i r="2">
      <x v="13"/>
    </i>
    <i r="3">
      <x/>
    </i>
    <i r="4">
      <x v="75"/>
    </i>
    <i r="3">
      <x v="59"/>
    </i>
    <i r="4">
      <x v="235"/>
    </i>
    <i r="4">
      <x v="416"/>
    </i>
    <i r="3">
      <x v="89"/>
    </i>
    <i r="4">
      <x v="124"/>
    </i>
    <i r="3">
      <x v="166"/>
    </i>
    <i r="4">
      <x v="15"/>
    </i>
    <i r="2">
      <x v="64"/>
    </i>
    <i r="3">
      <x v="75"/>
    </i>
    <i r="4">
      <x v="80"/>
    </i>
    <i r="3">
      <x v="192"/>
    </i>
    <i r="4">
      <x v="78"/>
    </i>
    <i r="4">
      <x v="406"/>
    </i>
    <i r="4">
      <x v="417"/>
    </i>
    <i r="3">
      <x v="206"/>
    </i>
    <i r="4">
      <x v="123"/>
    </i>
    <i>
      <x v="7"/>
    </i>
    <i r="1">
      <x v="11"/>
    </i>
    <i r="2">
      <x v="34"/>
    </i>
    <i r="3">
      <x/>
    </i>
    <i r="4">
      <x v="250"/>
    </i>
    <i r="1">
      <x v="18"/>
    </i>
    <i r="2">
      <x v="40"/>
    </i>
    <i r="3">
      <x v="191"/>
    </i>
    <i r="4">
      <x v="469"/>
    </i>
    <i r="1">
      <x v="20"/>
    </i>
    <i r="2">
      <x v="46"/>
    </i>
    <i r="3">
      <x v="34"/>
    </i>
    <i r="4">
      <x v="97"/>
    </i>
    <i r="4">
      <x v="201"/>
    </i>
    <i r="2">
      <x v="49"/>
    </i>
    <i r="3">
      <x v="147"/>
    </i>
    <i r="4">
      <x v="197"/>
    </i>
    <i r="4">
      <x v="345"/>
    </i>
    <i r="4">
      <x v="438"/>
    </i>
    <i r="2">
      <x v="50"/>
    </i>
    <i r="3">
      <x v="67"/>
    </i>
    <i r="4">
      <x v="125"/>
    </i>
    <i r="4">
      <x v="465"/>
    </i>
    <i r="2">
      <x v="60"/>
    </i>
    <i r="3">
      <x/>
    </i>
    <i r="4">
      <x v="199"/>
    </i>
    <i r="4">
      <x v="257"/>
    </i>
    <i r="3">
      <x v="123"/>
    </i>
    <i r="4">
      <x v="278"/>
    </i>
    <i r="3">
      <x v="124"/>
    </i>
    <i r="4">
      <x v="277"/>
    </i>
    <i r="3">
      <x v="196"/>
    </i>
    <i r="4">
      <x v="118"/>
    </i>
    <i r="2">
      <x v="68"/>
    </i>
    <i r="3">
      <x/>
    </i>
    <i r="4">
      <x v="61"/>
    </i>
    <i r="4">
      <x v="62"/>
    </i>
    <i r="4">
      <x v="339"/>
    </i>
    <i r="4">
      <x v="457"/>
    </i>
    <i r="1">
      <x v="22"/>
    </i>
    <i r="2">
      <x v="2"/>
    </i>
    <i r="3">
      <x v="64"/>
    </i>
    <i r="4">
      <x v="142"/>
    </i>
    <i r="3">
      <x v="84"/>
    </i>
    <i r="4">
      <x v="179"/>
    </i>
    <i r="3">
      <x v="90"/>
    </i>
    <i r="4">
      <x v="9"/>
    </i>
    <i r="3">
      <x v="91"/>
    </i>
    <i r="4">
      <x v="8"/>
    </i>
    <i r="4">
      <x v="81"/>
    </i>
    <i r="4">
      <x v="153"/>
    </i>
    <i r="3">
      <x v="96"/>
    </i>
    <i r="4">
      <x v="239"/>
    </i>
    <i r="4">
      <x v="241"/>
    </i>
    <i r="4">
      <x v="284"/>
    </i>
    <i r="4">
      <x v="328"/>
    </i>
    <i r="4">
      <x v="369"/>
    </i>
    <i r="3">
      <x v="98"/>
    </i>
    <i r="4">
      <x v="209"/>
    </i>
    <i r="3">
      <x v="169"/>
    </i>
    <i r="4">
      <x v="425"/>
    </i>
    <i r="3">
      <x v="181"/>
    </i>
    <i r="4">
      <x v="336"/>
    </i>
    <i r="3">
      <x v="182"/>
    </i>
    <i r="4">
      <x v="164"/>
    </i>
    <i r="4">
      <x v="206"/>
    </i>
    <i r="3">
      <x v="183"/>
    </i>
    <i r="4">
      <x v="87"/>
    </i>
    <i r="4">
      <x v="193"/>
    </i>
    <i r="3">
      <x v="188"/>
    </i>
    <i r="4">
      <x v="76"/>
    </i>
    <i r="4">
      <x v="415"/>
    </i>
    <i r="2">
      <x v="61"/>
    </i>
    <i r="3">
      <x v="221"/>
    </i>
    <i r="4">
      <x v="238"/>
    </i>
    <i>
      <x v="8"/>
    </i>
    <i r="1">
      <x v="13"/>
    </i>
    <i r="2">
      <x v="36"/>
    </i>
    <i r="3">
      <x/>
    </i>
    <i r="4">
      <x v="252"/>
    </i>
    <i r="1">
      <x v="18"/>
    </i>
    <i r="2">
      <x v="40"/>
    </i>
    <i r="3">
      <x/>
    </i>
    <i r="4">
      <x v="302"/>
    </i>
    <i r="4">
      <x v="445"/>
    </i>
    <i r="2">
      <x v="62"/>
    </i>
    <i r="3">
      <x/>
    </i>
    <i r="4">
      <x v="387"/>
    </i>
    <i r="4">
      <x v="388"/>
    </i>
    <i r="4">
      <x v="473"/>
    </i>
    <i r="3">
      <x v="1"/>
    </i>
    <i r="4">
      <x v="122"/>
    </i>
    <i r="3">
      <x v="30"/>
    </i>
    <i r="4">
      <x v="99"/>
    </i>
    <i r="3">
      <x v="31"/>
    </i>
    <i r="4">
      <x v="100"/>
    </i>
    <i r="3">
      <x v="52"/>
    </i>
    <i r="4">
      <x v="98"/>
    </i>
    <i r="3">
      <x v="58"/>
    </i>
    <i r="4">
      <x v="89"/>
    </i>
    <i r="1">
      <x v="20"/>
    </i>
    <i r="2">
      <x/>
    </i>
    <i r="3">
      <x/>
    </i>
    <i r="4">
      <x v="121"/>
    </i>
    <i r="4">
      <x v="306"/>
    </i>
    <i r="3">
      <x v="42"/>
    </i>
    <i r="4">
      <x v="77"/>
    </i>
    <i r="3">
      <x v="55"/>
    </i>
    <i r="4">
      <x v="101"/>
    </i>
    <i r="3">
      <x v="56"/>
    </i>
    <i r="4">
      <x v="94"/>
    </i>
    <i r="2">
      <x v="22"/>
    </i>
    <i r="3">
      <x v="126"/>
    </i>
    <i r="4">
      <x v="256"/>
    </i>
    <i r="3">
      <x v="142"/>
    </i>
    <i r="4">
      <x v="298"/>
    </i>
    <i r="3">
      <x v="220"/>
    </i>
    <i r="4">
      <x v="280"/>
    </i>
    <i r="2">
      <x v="46"/>
    </i>
    <i r="3">
      <x v="33"/>
    </i>
    <i r="4">
      <x v="66"/>
    </i>
    <i r="3">
      <x v="34"/>
    </i>
    <i r="4">
      <x v="65"/>
    </i>
    <i r="4">
      <x v="289"/>
    </i>
    <i r="3">
      <x v="57"/>
    </i>
    <i r="4">
      <x v="92"/>
    </i>
    <i r="3">
      <x v="130"/>
    </i>
    <i r="4">
      <x v="290"/>
    </i>
    <i r="3">
      <x v="198"/>
    </i>
    <i r="4">
      <x v="471"/>
    </i>
    <i r="2">
      <x v="60"/>
    </i>
    <i r="3">
      <x v="125"/>
    </i>
    <i r="4">
      <x v="279"/>
    </i>
    <i r="3">
      <x v="219"/>
    </i>
    <i r="4">
      <x v="211"/>
    </i>
    <i r="2">
      <x v="66"/>
    </i>
    <i r="3">
      <x v="8"/>
    </i>
    <i r="4">
      <x v="13"/>
    </i>
    <i r="3">
      <x v="43"/>
    </i>
    <i r="4">
      <x v="113"/>
    </i>
    <i r="3">
      <x v="131"/>
    </i>
    <i r="4">
      <x v="301"/>
    </i>
    <i r="3">
      <x v="132"/>
    </i>
    <i r="4">
      <x v="300"/>
    </i>
    <i r="3">
      <x v="197"/>
    </i>
    <i r="4">
      <x v="332"/>
    </i>
    <i r="3">
      <x v="207"/>
    </i>
    <i r="4">
      <x v="459"/>
    </i>
    <i r="2">
      <x v="68"/>
    </i>
    <i r="3">
      <x/>
    </i>
    <i r="4">
      <x v="61"/>
    </i>
    <i r="4">
      <x v="62"/>
    </i>
    <i r="4">
      <x v="339"/>
    </i>
    <i r="4">
      <x v="457"/>
    </i>
    <i>
      <x v="9"/>
    </i>
    <i r="1">
      <x v="2"/>
    </i>
    <i r="2">
      <x v="15"/>
    </i>
    <i r="3">
      <x/>
    </i>
    <i r="4">
      <x v="204"/>
    </i>
    <i r="1">
      <x v="10"/>
    </i>
    <i r="2">
      <x v="33"/>
    </i>
    <i r="3">
      <x/>
    </i>
    <i r="4">
      <x v="249"/>
    </i>
    <i r="1">
      <x v="22"/>
    </i>
    <i r="2">
      <x v="58"/>
    </i>
    <i r="3">
      <x/>
    </i>
    <i r="4">
      <x v="126"/>
    </i>
    <i r="4">
      <x v="343"/>
    </i>
    <i r="3">
      <x v="38"/>
    </i>
    <i r="4">
      <x v="72"/>
    </i>
    <i r="2">
      <x v="61"/>
    </i>
    <i r="3">
      <x v="29"/>
    </i>
    <i r="4">
      <x v="41"/>
    </i>
    <i r="4">
      <x v="58"/>
    </i>
    <i r="4">
      <x v="69"/>
    </i>
    <i r="4">
      <x v="170"/>
    </i>
    <i r="4">
      <x v="267"/>
    </i>
    <i r="4">
      <x v="373"/>
    </i>
    <i r="4">
      <x v="467"/>
    </i>
    <i r="4">
      <x v="472"/>
    </i>
    <i r="3">
      <x v="80"/>
    </i>
    <i r="4">
      <x v="159"/>
    </i>
    <i r="4">
      <x v="160"/>
    </i>
    <i r="3">
      <x v="108"/>
    </i>
    <i r="4">
      <x v="449"/>
    </i>
    <i r="1">
      <x v="24"/>
    </i>
    <i r="2">
      <x v="69"/>
    </i>
    <i r="3">
      <x/>
    </i>
    <i r="4">
      <x v="461"/>
    </i>
    <i>
      <x v="10"/>
    </i>
    <i r="1">
      <x/>
    </i>
    <i r="2">
      <x v="3"/>
    </i>
    <i r="3">
      <x/>
    </i>
    <i r="4">
      <x v="150"/>
    </i>
    <i r="2">
      <x v="42"/>
    </i>
    <i r="3">
      <x v="36"/>
    </i>
    <i r="4">
      <x v="70"/>
    </i>
    <i r="4">
      <x v="234"/>
    </i>
    <i r="1">
      <x v="12"/>
    </i>
    <i r="2">
      <x v="35"/>
    </i>
    <i r="3">
      <x/>
    </i>
    <i r="4">
      <x v="251"/>
    </i>
    <i r="1">
      <x v="25"/>
    </i>
    <i r="2">
      <x v="6"/>
    </i>
    <i r="3">
      <x/>
    </i>
    <i r="4">
      <x v="273"/>
    </i>
    <i r="3">
      <x v="6"/>
    </i>
    <i r="4">
      <x v="53"/>
    </i>
    <i r="3">
      <x v="13"/>
    </i>
    <i r="4">
      <x v="379"/>
    </i>
    <i r="3">
      <x v="14"/>
    </i>
    <i r="4">
      <x v="5"/>
    </i>
    <i r="4">
      <x v="313"/>
    </i>
    <i r="4">
      <x v="323"/>
    </i>
    <i r="4">
      <x v="377"/>
    </i>
    <i r="3">
      <x v="32"/>
    </i>
    <i r="4">
      <x v="64"/>
    </i>
    <i r="4">
      <x v="85"/>
    </i>
    <i r="4">
      <x v="196"/>
    </i>
    <i r="4">
      <x v="342"/>
    </i>
    <i r="4">
      <x v="352"/>
    </i>
    <i r="4">
      <x v="363"/>
    </i>
    <i r="4">
      <x v="375"/>
    </i>
    <i r="4">
      <x v="427"/>
    </i>
    <i r="4">
      <x v="433"/>
    </i>
    <i r="4">
      <x v="476"/>
    </i>
    <i r="3">
      <x v="41"/>
    </i>
    <i r="4">
      <x v="381"/>
    </i>
    <i r="3">
      <x v="46"/>
    </i>
    <i r="4">
      <x v="161"/>
    </i>
    <i r="3">
      <x v="50"/>
    </i>
    <i r="4">
      <x v="143"/>
    </i>
    <i r="3">
      <x v="161"/>
    </i>
    <i r="4">
      <x v="56"/>
    </i>
    <i r="4">
      <x v="349"/>
    </i>
    <i r="4">
      <x v="350"/>
    </i>
    <i r="2">
      <x v="8"/>
    </i>
    <i r="3">
      <x v="167"/>
    </i>
    <i r="4">
      <x v="45"/>
    </i>
    <i r="3">
      <x v="173"/>
    </i>
    <i r="4">
      <x v="44"/>
    </i>
    <i r="3">
      <x v="176"/>
    </i>
    <i r="4">
      <x v="43"/>
    </i>
    <i r="4">
      <x v="228"/>
    </i>
    <i r="2">
      <x v="11"/>
    </i>
    <i r="3">
      <x v="35"/>
    </i>
    <i r="4">
      <x v="381"/>
    </i>
    <i r="3">
      <x v="115"/>
    </i>
    <i r="4">
      <x v="202"/>
    </i>
    <i r="4">
      <x v="207"/>
    </i>
    <i r="3">
      <x v="121"/>
    </i>
    <i r="4">
      <x v="276"/>
    </i>
    <i r="4">
      <x v="283"/>
    </i>
    <i r="2">
      <x v="12"/>
    </i>
    <i r="3">
      <x v="174"/>
    </i>
    <i r="4">
      <x v="171"/>
    </i>
    <i r="4">
      <x v="270"/>
    </i>
    <i r="3">
      <x v="218"/>
    </i>
    <i r="4">
      <x v="285"/>
    </i>
    <i r="4">
      <x v="286"/>
    </i>
    <i r="4">
      <x v="348"/>
    </i>
    <i r="4">
      <x v="351"/>
    </i>
    <i r="4">
      <x v="454"/>
    </i>
    <i r="2">
      <x v="47"/>
    </i>
    <i r="3">
      <x/>
    </i>
    <i r="4">
      <x v="163"/>
    </i>
    <i r="3">
      <x v="4"/>
    </i>
    <i r="4">
      <x v="40"/>
    </i>
    <i r="3">
      <x v="10"/>
    </i>
    <i r="4">
      <x v="42"/>
    </i>
    <i r="3">
      <x v="102"/>
    </i>
    <i r="4">
      <x v="136"/>
    </i>
    <i r="3">
      <x v="107"/>
    </i>
    <i r="4">
      <x v="299"/>
    </i>
    <i r="4">
      <x v="323"/>
    </i>
    <i r="3">
      <x v="137"/>
    </i>
    <i r="4">
      <x v="297"/>
    </i>
    <i r="3">
      <x v="160"/>
    </i>
    <i r="4">
      <x v="431"/>
    </i>
    <i r="3">
      <x v="175"/>
    </i>
    <i r="4">
      <x v="411"/>
    </i>
    <i r="2">
      <x v="55"/>
    </i>
    <i r="3">
      <x v="106"/>
    </i>
    <i r="4">
      <x v="63"/>
    </i>
    <i r="4">
      <x v="203"/>
    </i>
    <i r="4">
      <x v="229"/>
    </i>
    <i r="4">
      <x v="303"/>
    </i>
    <i r="4">
      <x v="326"/>
    </i>
    <i r="4">
      <x v="428"/>
    </i>
    <i r="4">
      <x v="430"/>
    </i>
    <i r="4">
      <x v="451"/>
    </i>
    <i r="2">
      <x v="74"/>
    </i>
    <i r="3">
      <x/>
    </i>
    <i r="4">
      <x v="327"/>
    </i>
    <i r="4">
      <x v="331"/>
    </i>
    <i>
      <x v="11"/>
    </i>
    <i r="1">
      <x v="4"/>
    </i>
    <i r="2">
      <x v="27"/>
    </i>
    <i r="3">
      <x/>
    </i>
    <i r="4">
      <x v="243"/>
    </i>
    <i r="1">
      <x v="22"/>
    </i>
    <i r="2">
      <x v="5"/>
    </i>
    <i r="3">
      <x/>
    </i>
    <i r="4">
      <x v="191"/>
    </i>
    <i r="4">
      <x v="240"/>
    </i>
    <i r="4">
      <x v="308"/>
    </i>
    <i r="3">
      <x v="72"/>
    </i>
    <i r="4">
      <x v="208"/>
    </i>
    <i r="3">
      <x v="81"/>
    </i>
    <i r="4">
      <x v="210"/>
    </i>
    <i r="3">
      <x v="127"/>
    </i>
    <i r="4">
      <x v="309"/>
    </i>
    <i r="4">
      <x v="414"/>
    </i>
    <i r="2">
      <x v="58"/>
    </i>
    <i r="3">
      <x v="11"/>
    </i>
    <i r="4">
      <x v="32"/>
    </i>
    <i r="3">
      <x v="38"/>
    </i>
    <i r="4">
      <x v="376"/>
    </i>
    <i r="4">
      <x v="421"/>
    </i>
    <i r="3">
      <x v="159"/>
    </i>
    <i r="4">
      <x v="6"/>
    </i>
    <i r="4">
      <x v="11"/>
    </i>
    <i r="3">
      <x v="170"/>
    </i>
    <i r="4">
      <x v="401"/>
    </i>
    <i r="2">
      <x v="63"/>
    </i>
    <i r="3">
      <x/>
    </i>
    <i r="4">
      <x v="295"/>
    </i>
    <i r="3">
      <x v="66"/>
    </i>
    <i r="4">
      <x v="110"/>
    </i>
    <i r="3">
      <x v="117"/>
    </i>
    <i r="4">
      <x v="25"/>
    </i>
    <i r="4">
      <x v="205"/>
    </i>
    <i r="4">
      <x v="378"/>
    </i>
    <i r="3">
      <x v="122"/>
    </i>
    <i r="4">
      <x v="262"/>
    </i>
    <i r="2">
      <x v="68"/>
    </i>
    <i r="3">
      <x/>
    </i>
    <i r="4">
      <x v="61"/>
    </i>
    <i r="4">
      <x v="62"/>
    </i>
    <i r="4">
      <x v="339"/>
    </i>
    <i r="4">
      <x v="457"/>
    </i>
    <i r="2">
      <x v="73"/>
    </i>
    <i r="3">
      <x v="78"/>
    </i>
    <i r="4">
      <x v="115"/>
    </i>
    <i r="4">
      <x v="144"/>
    </i>
    <i r="4">
      <x v="260"/>
    </i>
    <i r="4">
      <x v="420"/>
    </i>
    <i r="3">
      <x v="93"/>
    </i>
    <i r="4">
      <x v="116"/>
    </i>
    <i r="1">
      <x v="23"/>
    </i>
    <i r="2">
      <x v="67"/>
    </i>
    <i r="3">
      <x/>
    </i>
    <i r="4">
      <x v="456"/>
    </i>
    <i>
      <x v="12"/>
    </i>
    <i r="1">
      <x/>
    </i>
    <i r="2">
      <x v="42"/>
    </i>
    <i r="3">
      <x v="82"/>
    </i>
    <i r="4">
      <x v="74"/>
    </i>
    <i r="4">
      <x v="237"/>
    </i>
    <i r="1">
      <x v="1"/>
    </i>
    <i r="2">
      <x v="4"/>
    </i>
    <i r="3">
      <x/>
    </i>
    <i r="4">
      <x v="51"/>
    </i>
    <i r="3">
      <x v="21"/>
    </i>
    <i r="4">
      <x v="47"/>
    </i>
    <i r="4">
      <x v="48"/>
    </i>
    <i r="4">
      <x v="269"/>
    </i>
    <i r="3">
      <x v="65"/>
    </i>
    <i r="4">
      <x v="109"/>
    </i>
    <i r="3">
      <x v="205"/>
    </i>
    <i r="4">
      <x v="455"/>
    </i>
    <i r="2">
      <x v="7"/>
    </i>
    <i r="3">
      <x v="7"/>
    </i>
    <i r="4">
      <x v="22"/>
    </i>
    <i r="4">
      <x v="29"/>
    </i>
    <i r="3">
      <x v="9"/>
    </i>
    <i r="4">
      <x v="30"/>
    </i>
    <i r="4">
      <x v="31"/>
    </i>
    <i r="3">
      <x v="86"/>
    </i>
    <i r="4">
      <x v="57"/>
    </i>
    <i r="3">
      <x v="145"/>
    </i>
    <i r="4">
      <x v="314"/>
    </i>
    <i r="4">
      <x v="356"/>
    </i>
    <i r="2">
      <x v="14"/>
    </i>
    <i r="3">
      <x/>
    </i>
    <i r="4">
      <x v="174"/>
    </i>
    <i r="3">
      <x v="105"/>
    </i>
    <i r="4">
      <x v="16"/>
    </i>
    <i r="4">
      <x v="21"/>
    </i>
    <i r="4">
      <x v="49"/>
    </i>
    <i r="3">
      <x v="134"/>
    </i>
    <i r="4">
      <x v="294"/>
    </i>
    <i r="3">
      <x v="195"/>
    </i>
    <i r="4">
      <x v="450"/>
    </i>
    <i r="2">
      <x v="16"/>
    </i>
    <i r="3">
      <x v="12"/>
    </i>
    <i r="4">
      <x v="7"/>
    </i>
    <i r="4">
      <x v="82"/>
    </i>
    <i r="4">
      <x v="291"/>
    </i>
    <i r="4">
      <x v="480"/>
    </i>
    <i r="3">
      <x v="101"/>
    </i>
    <i r="4">
      <x v="88"/>
    </i>
    <i r="4">
      <x v="162"/>
    </i>
    <i r="4">
      <x v="424"/>
    </i>
    <i r="4">
      <x v="432"/>
    </i>
    <i r="4">
      <x v="470"/>
    </i>
    <i r="2">
      <x v="21"/>
    </i>
    <i r="3">
      <x/>
    </i>
    <i r="4">
      <x v="154"/>
    </i>
    <i r="4">
      <x v="434"/>
    </i>
    <i r="3">
      <x v="40"/>
    </i>
    <i r="4">
      <x v="39"/>
    </i>
    <i r="4">
      <x v="399"/>
    </i>
    <i r="3">
      <x v="88"/>
    </i>
    <i r="4">
      <x v="26"/>
    </i>
    <i r="4">
      <x v="28"/>
    </i>
    <i r="4">
      <x v="385"/>
    </i>
    <i r="3">
      <x v="157"/>
    </i>
    <i r="4">
      <x v="383"/>
    </i>
    <i r="3">
      <x v="158"/>
    </i>
    <i r="4">
      <x v="384"/>
    </i>
    <i r="2">
      <x v="43"/>
    </i>
    <i r="3">
      <x v="5"/>
    </i>
    <i r="4">
      <x v="23"/>
    </i>
    <i r="4">
      <x v="86"/>
    </i>
    <i r="4">
      <x v="275"/>
    </i>
    <i r="4">
      <x v="292"/>
    </i>
    <i r="3">
      <x v="45"/>
    </i>
    <i r="4">
      <x v="83"/>
    </i>
    <i r="3">
      <x v="148"/>
    </i>
    <i r="4">
      <x v="358"/>
    </i>
    <i r="2">
      <x v="48"/>
    </i>
    <i r="3">
      <x/>
    </i>
    <i r="4">
      <x v="266"/>
    </i>
    <i r="3">
      <x v="152"/>
    </i>
    <i r="4">
      <x v="173"/>
    </i>
    <i r="4">
      <x v="178"/>
    </i>
    <i r="4">
      <x v="225"/>
    </i>
    <i r="4">
      <x v="226"/>
    </i>
    <i r="2">
      <x v="51"/>
    </i>
    <i r="3">
      <x v="25"/>
    </i>
    <i r="4">
      <x v="34"/>
    </i>
    <i r="4">
      <x v="52"/>
    </i>
    <i r="4">
      <x v="221"/>
    </i>
    <i r="3">
      <x v="39"/>
    </i>
    <i r="4">
      <x v="71"/>
    </i>
    <i r="3">
      <x v="68"/>
    </i>
    <i r="4">
      <x v="236"/>
    </i>
    <i r="3">
      <x v="109"/>
    </i>
    <i r="4">
      <x v="261"/>
    </i>
    <i r="2">
      <x v="52"/>
    </i>
    <i r="3">
      <x v="20"/>
    </i>
    <i r="4">
      <x v="37"/>
    </i>
    <i r="4">
      <x v="220"/>
    </i>
    <i r="4">
      <x v="357"/>
    </i>
    <i r="4">
      <x v="364"/>
    </i>
    <i r="4">
      <x v="398"/>
    </i>
    <i r="4">
      <x v="478"/>
    </i>
    <i r="3">
      <x v="26"/>
    </i>
    <i r="4">
      <x v="219"/>
    </i>
    <i r="3">
      <x v="60"/>
    </i>
    <i r="4">
      <x v="106"/>
    </i>
    <i r="3">
      <x v="73"/>
    </i>
    <i r="4">
      <x v="103"/>
    </i>
    <i r="3">
      <x v="203"/>
    </i>
    <i r="4">
      <x v="325"/>
    </i>
    <i r="3">
      <x v="204"/>
    </i>
    <i r="4">
      <x v="104"/>
    </i>
    <i r="4">
      <x v="117"/>
    </i>
    <i r="2">
      <x v="71"/>
    </i>
    <i r="3">
      <x/>
    </i>
    <i r="4">
      <x v="175"/>
    </i>
    <i r="3">
      <x v="54"/>
    </i>
    <i r="4">
      <x v="18"/>
    </i>
    <i r="3">
      <x v="143"/>
    </i>
    <i r="4">
      <x v="107"/>
    </i>
    <i r="3">
      <x v="144"/>
    </i>
    <i r="4">
      <x v="108"/>
    </i>
    <i r="3">
      <x v="153"/>
    </i>
    <i r="4">
      <x v="370"/>
    </i>
    <i r="3">
      <x v="180"/>
    </i>
    <i r="4">
      <x v="222"/>
    </i>
    <i r="3">
      <x v="194"/>
    </i>
    <i r="4">
      <x v="448"/>
    </i>
    <i r="2">
      <x v="72"/>
    </i>
    <i r="3">
      <x v="18"/>
    </i>
    <i r="4">
      <x v="46"/>
    </i>
    <i r="4">
      <x v="408"/>
    </i>
    <i r="3">
      <x v="22"/>
    </i>
    <i r="4">
      <x v="33"/>
    </i>
    <i r="4">
      <x v="360"/>
    </i>
    <i r="3">
      <x v="24"/>
    </i>
    <i r="4">
      <x v="19"/>
    </i>
    <i r="3">
      <x v="53"/>
    </i>
    <i r="4">
      <x v="114"/>
    </i>
    <i r="3">
      <x v="85"/>
    </i>
    <i r="4">
      <x v="38"/>
    </i>
    <i r="3">
      <x v="202"/>
    </i>
    <i r="4">
      <x v="12"/>
    </i>
    <i r="4">
      <x v="17"/>
    </i>
    <i r="1">
      <x v="9"/>
    </i>
    <i r="2">
      <x v="32"/>
    </i>
    <i r="3">
      <x/>
    </i>
    <i r="4">
      <x v="248"/>
    </i>
    <i r="1">
      <x v="17"/>
    </i>
    <i r="2">
      <x v="1"/>
    </i>
    <i r="3">
      <x/>
    </i>
    <i r="4">
      <x v="24"/>
    </i>
    <i r="4">
      <x v="453"/>
    </i>
    <i r="1">
      <x v="18"/>
    </i>
    <i r="2">
      <x v="39"/>
    </i>
    <i r="3">
      <x v="112"/>
    </i>
    <i r="4">
      <x v="366"/>
    </i>
    <i r="2">
      <x v="62"/>
    </i>
    <i r="3">
      <x/>
    </i>
    <i r="4">
      <x v="190"/>
    </i>
    <i r="1">
      <x v="22"/>
    </i>
    <i r="2">
      <x v="73"/>
    </i>
    <i r="3">
      <x v="78"/>
    </i>
    <i r="4">
      <x v="169"/>
    </i>
    <i>
      <x v="15"/>
    </i>
    <i r="1">
      <x v="1"/>
    </i>
    <i r="2">
      <x v="68"/>
    </i>
    <i r="3">
      <x/>
    </i>
    <i r="4">
      <x v="61"/>
    </i>
    <i r="4">
      <x v="62"/>
    </i>
    <i r="4">
      <x v="339"/>
    </i>
    <i r="4">
      <x v="457"/>
    </i>
    <i>
      <x v="16"/>
    </i>
    <i r="1">
      <x v="25"/>
    </i>
    <i r="2">
      <x v="68"/>
    </i>
    <i r="3">
      <x/>
    </i>
    <i r="4">
      <x v="60"/>
    </i>
    <i r="4">
      <x v="61"/>
    </i>
    <i r="4">
      <x v="339"/>
    </i>
    <i r="4">
      <x v="457"/>
    </i>
    <i>
      <x v="17"/>
    </i>
    <i r="1">
      <x v="22"/>
    </i>
    <i r="2">
      <x v="68"/>
    </i>
    <i r="3">
      <x/>
    </i>
    <i r="4">
      <x v="61"/>
    </i>
    <i r="4">
      <x v="62"/>
    </i>
    <i r="4">
      <x v="339"/>
    </i>
    <i r="4">
      <x v="45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Valor" fld="7" baseField="0" baseItem="0" numFmtId="165"/>
    <dataField name="Máx de 2015" fld="9" subtotal="max" baseField="0" baseItem="0" numFmtId="9"/>
    <dataField name="Máx de 2016" fld="10" subtotal="max" baseField="0" baseItem="0" numFmtId="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dinâmica1" cacheId="2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Programas/Órgãos/Metas/Iniciativas">
  <location ref="A4:D702" firstHeaderRow="0" firstDataRow="1" firstDataCol="1" rowPageCount="1" colPageCount="1"/>
  <pivotFields count="13">
    <pivotField showAll="0" defaultSubtotal="0"/>
    <pivotField axis="axisRow" showAll="0">
      <items count="19">
        <item x="6"/>
        <item x="11"/>
        <item x="15"/>
        <item x="3"/>
        <item x="14"/>
        <item x="12"/>
        <item x="9"/>
        <item x="0"/>
        <item x="8"/>
        <item x="2"/>
        <item x="7"/>
        <item x="5"/>
        <item x="13"/>
        <item m="1" x="17"/>
        <item m="1" x="16"/>
        <item x="1"/>
        <item x="4"/>
        <item x="10"/>
        <item t="default"/>
      </items>
    </pivotField>
    <pivotField axis="axisRow" showAll="0">
      <items count="27">
        <item x="8"/>
        <item x="1"/>
        <item x="9"/>
        <item x="6"/>
        <item x="15"/>
        <item x="22"/>
        <item x="19"/>
        <item x="24"/>
        <item x="23"/>
        <item x="16"/>
        <item x="21"/>
        <item x="25"/>
        <item x="14"/>
        <item x="17"/>
        <item x="12"/>
        <item x="20"/>
        <item x="3"/>
        <item x="13"/>
        <item x="10"/>
        <item x="18"/>
        <item x="0"/>
        <item x="11"/>
        <item x="7"/>
        <item x="5"/>
        <item x="2"/>
        <item x="4"/>
        <item t="default"/>
      </items>
    </pivotField>
    <pivotField axis="axisRow" showAll="0">
      <items count="77">
        <item x="57"/>
        <item x="70"/>
        <item x="32"/>
        <item x="21"/>
        <item x="15"/>
        <item x="22"/>
        <item x="20"/>
        <item x="9"/>
        <item x="16"/>
        <item x="44"/>
        <item x="59"/>
        <item x="74"/>
        <item x="47"/>
        <item x="39"/>
        <item x="30"/>
        <item x="7"/>
        <item x="60"/>
        <item x="26"/>
        <item x="72"/>
        <item x="73"/>
        <item x="33"/>
        <item x="11"/>
        <item x="48"/>
        <item x="42"/>
        <item x="38"/>
        <item x="67"/>
        <item x="5"/>
        <item x="28"/>
        <item x="52"/>
        <item x="40"/>
        <item x="55"/>
        <item x="54"/>
        <item x="34"/>
        <item x="49"/>
        <item x="61"/>
        <item x="19"/>
        <item x="36"/>
        <item x="10"/>
        <item x="46"/>
        <item x="71"/>
        <item x="13"/>
        <item x="43"/>
        <item x="53"/>
        <item x="64"/>
        <item x="41"/>
        <item x="65"/>
        <item x="29"/>
        <item x="6"/>
        <item x="66"/>
        <item x="0"/>
        <item x="63"/>
        <item x="23"/>
        <item x="31"/>
        <item x="3"/>
        <item x="69"/>
        <item x="35"/>
        <item x="27"/>
        <item x="56"/>
        <item x="25"/>
        <item x="37"/>
        <item x="58"/>
        <item x="17"/>
        <item x="8"/>
        <item x="50"/>
        <item x="51"/>
        <item x="24"/>
        <item x="18"/>
        <item x="4"/>
        <item x="1"/>
        <item x="2"/>
        <item x="68"/>
        <item x="45"/>
        <item x="14"/>
        <item x="75"/>
        <item x="12"/>
        <item x="62"/>
        <item t="default"/>
      </items>
    </pivotField>
    <pivotField showAll="0"/>
    <pivotField axis="axisRow" showAll="0">
      <items count="223">
        <item x="1"/>
        <item x="173"/>
        <item x="195"/>
        <item x="194"/>
        <item x="181"/>
        <item x="111"/>
        <item x="120"/>
        <item x="27"/>
        <item x="59"/>
        <item x="21"/>
        <item x="182"/>
        <item x="188"/>
        <item x="86"/>
        <item x="185"/>
        <item x="20"/>
        <item x="118"/>
        <item x="98"/>
        <item x="94"/>
        <item x="205"/>
        <item x="160"/>
        <item x="36"/>
        <item x="16"/>
        <item x="45"/>
        <item x="23"/>
        <item x="15"/>
        <item x="25"/>
        <item x="213"/>
        <item x="93"/>
        <item x="108"/>
        <item x="63"/>
        <item x="31"/>
        <item x="174"/>
        <item x="26"/>
        <item x="33"/>
        <item x="166"/>
        <item x="187"/>
        <item x="117"/>
        <item x="143"/>
        <item x="73"/>
        <item x="131"/>
        <item x="126"/>
        <item x="186"/>
        <item x="175"/>
        <item x="199"/>
        <item x="144"/>
        <item x="127"/>
        <item x="103"/>
        <item x="156"/>
        <item x="155"/>
        <item x="54"/>
        <item x="102"/>
        <item x="43"/>
        <item x="176"/>
        <item x="212"/>
        <item x="60"/>
        <item x="76"/>
        <item x="177"/>
        <item x="200"/>
        <item x="178"/>
        <item x="95"/>
        <item x="208"/>
        <item x="92"/>
        <item x="145"/>
        <item x="137"/>
        <item x="124"/>
        <item x="211"/>
        <item x="69"/>
        <item x="101"/>
        <item x="39"/>
        <item x="136"/>
        <item x="197"/>
        <item x="74"/>
        <item x="121"/>
        <item x="207"/>
        <item x="116"/>
        <item x="196"/>
        <item x="109"/>
        <item x="140"/>
        <item x="189"/>
        <item x="138"/>
        <item x="119"/>
        <item x="125"/>
        <item x="99"/>
        <item x="147"/>
        <item x="169"/>
        <item x="53"/>
        <item x="10"/>
        <item x="58"/>
        <item x="13"/>
        <item x="91"/>
        <item x="113"/>
        <item x="100"/>
        <item x="148"/>
        <item x="190"/>
        <item x="38"/>
        <item x="157"/>
        <item x="37"/>
        <item x="85"/>
        <item x="75"/>
        <item x="115"/>
        <item x="80"/>
        <item x="206"/>
        <item x="8"/>
        <item x="158"/>
        <item x="110"/>
        <item x="35"/>
        <item x="46"/>
        <item x="28"/>
        <item x="44"/>
        <item x="215"/>
        <item x="151"/>
        <item x="132"/>
        <item x="139"/>
        <item x="161"/>
        <item x="56"/>
        <item x="183"/>
        <item x="130"/>
        <item x="97"/>
        <item x="42"/>
        <item x="107"/>
        <item x="29"/>
        <item x="184"/>
        <item x="191"/>
        <item x="171"/>
        <item x="170"/>
        <item x="79"/>
        <item x="179"/>
        <item x="114"/>
        <item x="159"/>
        <item x="65"/>
        <item x="180"/>
        <item x="19"/>
        <item x="66"/>
        <item x="87"/>
        <item x="71"/>
        <item x="50"/>
        <item x="123"/>
        <item x="22"/>
        <item x="162"/>
        <item x="89"/>
        <item x="55"/>
        <item x="88"/>
        <item x="77"/>
        <item x="209"/>
        <item x="210"/>
        <item x="12"/>
        <item x="30"/>
        <item x="0"/>
        <item x="217"/>
        <item x="96"/>
        <item x="129"/>
        <item x="57"/>
        <item x="112"/>
        <item x="218"/>
        <item x="106"/>
        <item x="128"/>
        <item x="51"/>
        <item x="84"/>
        <item x="219"/>
        <item x="32"/>
        <item x="11"/>
        <item x="41"/>
        <item x="122"/>
        <item x="152"/>
        <item x="105"/>
        <item x="193"/>
        <item x="49"/>
        <item x="67"/>
        <item x="164"/>
        <item x="198"/>
        <item x="192"/>
        <item x="141"/>
        <item x="133"/>
        <item x="64"/>
        <item x="61"/>
        <item x="68"/>
        <item x="17"/>
        <item x="40"/>
        <item x="34"/>
        <item x="82"/>
        <item x="214"/>
        <item x="172"/>
        <item x="168"/>
        <item x="48"/>
        <item x="134"/>
        <item x="81"/>
        <item x="24"/>
        <item x="149"/>
        <item x="165"/>
        <item x="47"/>
        <item x="163"/>
        <item x="14"/>
        <item x="90"/>
        <item x="153"/>
        <item x="220"/>
        <item x="221"/>
        <item x="167"/>
        <item x="201"/>
        <item x="202"/>
        <item x="52"/>
        <item x="135"/>
        <item x="154"/>
        <item x="83"/>
        <item x="216"/>
        <item x="78"/>
        <item x="104"/>
        <item x="70"/>
        <item x="203"/>
        <item x="3"/>
        <item x="2"/>
        <item x="9"/>
        <item x="5"/>
        <item x="150"/>
        <item x="4"/>
        <item x="6"/>
        <item x="142"/>
        <item x="7"/>
        <item x="146"/>
        <item x="72"/>
        <item x="204"/>
        <item x="62"/>
        <item x="18"/>
        <item t="default"/>
      </items>
    </pivotField>
    <pivotField axis="axisRow" showAll="0">
      <items count="483">
        <item x="269"/>
        <item x="412"/>
        <item x="270"/>
        <item x="413"/>
        <item x="90"/>
        <item x="234"/>
        <item x="51"/>
        <item x="246"/>
        <item x="187"/>
        <item x="191"/>
        <item x="81"/>
        <item x="399"/>
        <item x="153"/>
        <item x="93"/>
        <item x="63"/>
        <item x="79"/>
        <item x="100"/>
        <item x="143"/>
        <item x="95"/>
        <item x="28"/>
        <item x="299"/>
        <item x="440"/>
        <item x="46"/>
        <item x="441"/>
        <item x="439"/>
        <item x="163"/>
        <item x="75"/>
        <item x="56"/>
        <item x="25"/>
        <item x="442"/>
        <item x="443"/>
        <item x="35"/>
        <item x="400"/>
        <item x="70"/>
        <item x="252"/>
        <item x="311"/>
        <item x="312"/>
        <item x="444"/>
        <item x="86"/>
        <item x="220"/>
        <item x="386"/>
        <item x="383"/>
        <item x="387"/>
        <item x="30"/>
        <item x="102"/>
        <item x="111"/>
        <item x="446"/>
        <item x="208"/>
        <item x="29"/>
        <item x="209"/>
        <item x="313"/>
        <item x="448"/>
        <item x="253"/>
        <item x="206"/>
        <item x="258"/>
        <item x="69"/>
        <item x="64"/>
        <item x="20"/>
        <item x="430"/>
        <item x="271"/>
        <item x="44"/>
        <item x="14"/>
        <item x="16"/>
        <item x="433"/>
        <item x="256"/>
        <item x="423"/>
        <item x="53"/>
        <item x="314"/>
        <item x="272"/>
        <item x="171"/>
        <item x="388"/>
        <item x="236"/>
        <item x="125"/>
        <item x="259"/>
        <item x="229"/>
        <item x="353"/>
        <item x="354"/>
        <item x="377"/>
        <item x="154"/>
        <item x="273"/>
        <item x="419"/>
        <item x="168"/>
        <item x="247"/>
        <item x="221"/>
        <item x="315"/>
        <item x="106"/>
        <item x="449"/>
        <item x="355"/>
        <item x="450"/>
        <item x="380"/>
        <item x="316"/>
        <item x="317"/>
        <item x="425"/>
        <item x="87"/>
        <item x="379"/>
        <item x="318"/>
        <item x="420"/>
        <item x="356"/>
        <item x="378"/>
        <item x="50"/>
        <item x="375"/>
        <item x="131"/>
        <item x="319"/>
        <item x="451"/>
        <item x="452"/>
        <item x="146"/>
        <item x="453"/>
        <item x="454"/>
        <item x="455"/>
        <item x="456"/>
        <item x="113"/>
        <item x="274"/>
        <item x="66"/>
        <item x="424"/>
        <item x="457"/>
        <item x="401"/>
        <item x="402"/>
        <item x="134"/>
        <item x="357"/>
        <item x="243"/>
        <item x="244"/>
        <item x="373"/>
        <item x="374"/>
        <item x="114"/>
        <item x="155"/>
        <item x="358"/>
        <item x="384"/>
        <item x="275"/>
        <item x="276"/>
        <item x="7"/>
        <item x="3"/>
        <item x="13"/>
        <item x="6"/>
        <item x="5"/>
        <item x="277"/>
        <item x="278"/>
        <item x="12"/>
        <item x="260"/>
        <item x="180"/>
        <item x="338"/>
        <item x="156"/>
        <item x="261"/>
        <item x="217"/>
        <item x="172"/>
        <item x="403"/>
        <item x="181"/>
        <item x="339"/>
        <item x="300"/>
        <item x="128"/>
        <item x="195"/>
        <item x="389"/>
        <item x="301"/>
        <item x="340"/>
        <item x="359"/>
        <item x="458"/>
        <item x="421"/>
        <item x="262"/>
        <item x="182"/>
        <item x="248"/>
        <item x="385"/>
        <item x="204"/>
        <item x="173"/>
        <item x="459"/>
        <item x="390"/>
        <item x="360"/>
        <item x="263"/>
        <item x="224"/>
        <item x="165"/>
        <item x="341"/>
        <item x="445"/>
        <item x="431"/>
        <item x="97"/>
        <item x="279"/>
        <item x="460"/>
        <item x="233"/>
        <item x="461"/>
        <item x="302"/>
        <item x="280"/>
        <item x="462"/>
        <item x="361"/>
        <item x="119"/>
        <item x="142"/>
        <item x="320"/>
        <item x="303"/>
        <item x="281"/>
        <item x="139"/>
        <item x="282"/>
        <item x="211"/>
        <item x="283"/>
        <item x="321"/>
        <item x="447"/>
        <item x="404"/>
        <item x="148"/>
        <item x="77"/>
        <item x="322"/>
        <item x="214"/>
        <item x="251"/>
        <item x="362"/>
        <item x="284"/>
        <item x="363"/>
        <item x="231"/>
        <item x="364"/>
        <item x="391"/>
        <item x="162"/>
        <item x="15"/>
        <item x="405"/>
        <item x="365"/>
        <item x="392"/>
        <item x="207"/>
        <item x="130"/>
        <item x="219"/>
        <item x="429"/>
        <item x="304"/>
        <item x="414"/>
        <item x="417"/>
        <item x="201"/>
        <item x="193"/>
        <item x="323"/>
        <item x="235"/>
        <item x="463"/>
        <item x="464"/>
        <item x="41"/>
        <item x="465"/>
        <item x="324"/>
        <item x="196"/>
        <item x="190"/>
        <item x="194"/>
        <item x="92"/>
        <item x="83"/>
        <item x="117"/>
        <item x="325"/>
        <item x="157"/>
        <item x="285"/>
        <item x="158"/>
        <item x="232"/>
        <item x="159"/>
        <item x="61"/>
        <item x="237"/>
        <item x="31"/>
        <item x="120"/>
        <item x="406"/>
        <item x="58"/>
        <item x="9"/>
        <item x="52"/>
        <item x="118"/>
        <item x="80"/>
        <item x="126"/>
        <item x="123"/>
        <item x="67"/>
        <item x="110"/>
        <item x="149"/>
        <item x="33"/>
        <item x="73"/>
        <item x="21"/>
        <item x="96"/>
        <item x="129"/>
        <item x="381"/>
        <item x="366"/>
        <item x="305"/>
        <item x="326"/>
        <item x="407"/>
        <item x="466"/>
        <item x="408"/>
        <item x="327"/>
        <item x="89"/>
        <item x="239"/>
        <item x="467"/>
        <item x="205"/>
        <item x="415"/>
        <item x="62"/>
        <item x="218"/>
        <item x="328"/>
        <item x="48"/>
        <item x="393"/>
        <item x="160"/>
        <item x="468"/>
        <item x="394"/>
        <item x="367"/>
        <item x="368"/>
        <item x="136"/>
        <item x="99"/>
        <item x="65"/>
        <item x="286"/>
        <item x="395"/>
        <item x="108"/>
        <item x="121"/>
        <item x="122"/>
        <item x="329"/>
        <item x="107"/>
        <item x="376"/>
        <item x="382"/>
        <item x="147"/>
        <item x="188"/>
        <item x="418"/>
        <item x="116"/>
        <item x="174"/>
        <item x="39"/>
        <item x="36"/>
        <item x="132"/>
        <item x="396"/>
        <item x="109"/>
        <item x="32"/>
        <item x="176"/>
        <item x="91"/>
        <item x="37"/>
        <item x="74"/>
        <item x="203"/>
        <item x="76"/>
        <item x="40"/>
        <item x="192"/>
        <item x="84"/>
        <item x="330"/>
        <item x="167"/>
        <item x="34"/>
        <item x="24"/>
        <item x="72"/>
        <item x="342"/>
        <item x="343"/>
        <item x="287"/>
        <item x="288"/>
        <item x="178"/>
        <item x="179"/>
        <item x="289"/>
        <item x="47"/>
        <item x="344"/>
        <item x="469"/>
        <item x="434"/>
        <item x="38"/>
        <item x="105"/>
        <item x="88"/>
        <item x="151"/>
        <item x="26"/>
        <item x="426"/>
        <item x="290"/>
        <item x="202"/>
        <item x="216"/>
        <item x="369"/>
        <item x="264"/>
        <item x="85"/>
        <item x="10"/>
        <item x="225"/>
        <item x="226"/>
        <item x="60"/>
        <item x="43"/>
        <item x="49"/>
        <item x="0"/>
        <item x="291"/>
        <item x="184"/>
        <item x="435"/>
        <item x="124"/>
        <item x="135"/>
        <item x="436"/>
        <item x="222"/>
        <item x="331"/>
        <item x="265"/>
        <item x="227"/>
        <item x="210"/>
        <item x="57"/>
        <item x="470"/>
        <item x="197"/>
        <item x="103"/>
        <item x="150"/>
        <item x="345"/>
        <item x="78"/>
        <item x="94"/>
        <item x="292"/>
        <item x="249"/>
        <item x="293"/>
        <item x="54"/>
        <item x="370"/>
        <item x="471"/>
        <item x="183"/>
        <item x="332"/>
        <item x="101"/>
        <item x="186"/>
        <item x="238"/>
        <item x="133"/>
        <item x="55"/>
        <item x="212"/>
        <item x="397"/>
        <item x="223"/>
        <item x="398"/>
        <item x="240"/>
        <item x="144"/>
        <item x="472"/>
        <item x="98"/>
        <item x="241"/>
        <item x="19"/>
        <item x="23"/>
        <item x="82"/>
        <item x="115"/>
        <item x="215"/>
        <item x="213"/>
        <item x="104"/>
        <item x="137"/>
        <item x="346"/>
        <item x="266"/>
        <item x="185"/>
        <item x="145"/>
        <item x="473"/>
        <item x="347"/>
        <item x="409"/>
        <item x="306"/>
        <item x="242"/>
        <item x="161"/>
        <item x="198"/>
        <item x="348"/>
        <item x="199"/>
        <item x="474"/>
        <item x="416"/>
        <item x="164"/>
        <item x="112"/>
        <item x="307"/>
        <item x="230"/>
        <item x="410"/>
        <item x="371"/>
        <item x="200"/>
        <item x="349"/>
        <item x="189"/>
        <item x="350"/>
        <item x="411"/>
        <item x="438"/>
        <item x="333"/>
        <item x="351"/>
        <item x="475"/>
        <item x="422"/>
        <item x="140"/>
        <item x="257"/>
        <item x="127"/>
        <item x="352"/>
        <item x="71"/>
        <item x="22"/>
        <item x="476"/>
        <item x="45"/>
        <item x="477"/>
        <item x="42"/>
        <item x="294"/>
        <item x="141"/>
        <item x="372"/>
        <item x="177"/>
        <item x="308"/>
        <item x="309"/>
        <item x="295"/>
        <item x="334"/>
        <item x="310"/>
        <item x="170"/>
        <item x="335"/>
        <item x="138"/>
        <item x="478"/>
        <item x="68"/>
        <item x="479"/>
        <item x="228"/>
        <item x="59"/>
        <item x="480"/>
        <item x="437"/>
        <item x="175"/>
        <item x="8"/>
        <item x="1"/>
        <item x="17"/>
        <item x="428"/>
        <item x="11"/>
        <item x="2"/>
        <item x="296"/>
        <item x="297"/>
        <item x="4"/>
        <item x="169"/>
        <item x="267"/>
        <item x="432"/>
        <item x="336"/>
        <item x="27"/>
        <item x="481"/>
        <item x="427"/>
        <item x="152"/>
        <item x="18"/>
        <item x="337"/>
        <item x="268"/>
        <item x="250"/>
        <item x="166"/>
        <item x="254"/>
        <item x="298"/>
        <item x="255"/>
        <item x="245"/>
        <item t="default"/>
      </items>
    </pivotField>
    <pivotField showAll="0"/>
    <pivotField showAll="0"/>
    <pivotField dataField="1" showAll="0"/>
    <pivotField dataField="1" showAll="0"/>
    <pivotField axis="axisPage" multipleItemSelectionAllowed="1" showAll="0" defaultSubtotal="0">
      <items count="3">
        <item x="1"/>
        <item x="0"/>
        <item h="1" x="2"/>
      </items>
    </pivotField>
    <pivotField dataField="1" numFmtId="43" showAll="0" defaultSubtotal="0"/>
  </pivotFields>
  <rowFields count="5">
    <field x="2"/>
    <field x="1"/>
    <field x="3"/>
    <field x="5"/>
    <field x="6"/>
  </rowFields>
  <rowItems count="698">
    <i>
      <x/>
    </i>
    <i r="1">
      <x v="2"/>
    </i>
    <i r="2">
      <x v="42"/>
    </i>
    <i r="3">
      <x/>
    </i>
    <i r="4">
      <x v="180"/>
    </i>
    <i r="1">
      <x v="3"/>
    </i>
    <i r="2">
      <x v="57"/>
    </i>
    <i r="3">
      <x v="71"/>
    </i>
    <i r="4">
      <x v="148"/>
    </i>
    <i r="3">
      <x v="154"/>
    </i>
    <i r="4">
      <x v="320"/>
    </i>
    <i r="4">
      <x v="321"/>
    </i>
    <i r="1">
      <x v="6"/>
    </i>
    <i r="2">
      <x v="3"/>
    </i>
    <i r="3">
      <x v="23"/>
    </i>
    <i r="4">
      <x v="304"/>
    </i>
    <i r="4">
      <x v="315"/>
    </i>
    <i r="4">
      <x v="394"/>
    </i>
    <i r="4">
      <x v="397"/>
    </i>
    <i r="3">
      <x v="61"/>
    </i>
    <i r="4">
      <x v="140"/>
    </i>
    <i r="4">
      <x v="155"/>
    </i>
    <i r="3">
      <x v="104"/>
    </i>
    <i r="4">
      <x v="371"/>
    </i>
    <i r="3">
      <x v="133"/>
    </i>
    <i r="4">
      <x v="192"/>
    </i>
    <i r="3">
      <x v="140"/>
    </i>
    <i r="4">
      <x v="329"/>
    </i>
    <i r="3">
      <x v="149"/>
    </i>
    <i r="4">
      <x v="274"/>
    </i>
    <i r="4">
      <x v="340"/>
    </i>
    <i r="4">
      <x v="359"/>
    </i>
    <i r="3">
      <x v="150"/>
    </i>
    <i r="4">
      <x v="355"/>
    </i>
    <i r="2">
      <x v="24"/>
    </i>
    <i r="3">
      <x v="17"/>
    </i>
    <i r="4">
      <x v="233"/>
    </i>
    <i r="4">
      <x v="341"/>
    </i>
    <i r="3">
      <x v="27"/>
    </i>
    <i r="4">
      <x v="231"/>
    </i>
    <i r="4">
      <x v="347"/>
    </i>
    <i r="4">
      <x v="404"/>
    </i>
    <i r="4">
      <x v="405"/>
    </i>
    <i r="3">
      <x v="28"/>
    </i>
    <i r="4">
      <x v="145"/>
    </i>
    <i r="3">
      <x v="70"/>
    </i>
    <i r="4">
      <x v="96"/>
    </i>
    <i r="3">
      <x v="74"/>
    </i>
    <i r="4">
      <x v="149"/>
    </i>
    <i r="3">
      <x v="135"/>
    </i>
    <i r="4">
      <x v="10"/>
    </i>
    <i r="3">
      <x v="136"/>
    </i>
    <i r="4">
      <x v="195"/>
    </i>
    <i r="3">
      <x v="141"/>
    </i>
    <i r="4">
      <x v="361"/>
    </i>
    <i r="3">
      <x v="156"/>
    </i>
    <i r="4">
      <x v="181"/>
    </i>
    <i r="4">
      <x v="255"/>
    </i>
    <i r="4">
      <x v="310"/>
    </i>
    <i r="3">
      <x v="189"/>
    </i>
    <i r="4">
      <x v="307"/>
    </i>
    <i r="2">
      <x v="42"/>
    </i>
    <i r="3">
      <x v="36"/>
    </i>
    <i r="4">
      <x v="224"/>
    </i>
    <i r="3">
      <x v="76"/>
    </i>
    <i r="4">
      <x v="157"/>
    </i>
    <i r="3">
      <x v="82"/>
    </i>
    <i r="4">
      <x v="312"/>
    </i>
    <i r="4">
      <x v="407"/>
    </i>
    <i r="2">
      <x v="68"/>
    </i>
    <i r="3">
      <x/>
    </i>
    <i r="4">
      <x v="61"/>
    </i>
    <i r="4">
      <x v="62"/>
    </i>
    <i r="4">
      <x v="339"/>
    </i>
    <i r="4">
      <x v="457"/>
    </i>
    <i r="2">
      <x v="75"/>
    </i>
    <i r="3">
      <x v="139"/>
    </i>
    <i r="4">
      <x v="330"/>
    </i>
    <i r="1">
      <x v="10"/>
    </i>
    <i r="2">
      <x v="42"/>
    </i>
    <i r="3">
      <x v="36"/>
    </i>
    <i r="4">
      <x v="234"/>
    </i>
    <i r="1">
      <x v="12"/>
    </i>
    <i r="2">
      <x v="42"/>
    </i>
    <i r="3">
      <x v="82"/>
    </i>
    <i r="4">
      <x v="74"/>
    </i>
    <i r="4">
      <x v="237"/>
    </i>
    <i>
      <x v="1"/>
    </i>
    <i r="1">
      <x v="6"/>
    </i>
    <i r="2">
      <x v="14"/>
    </i>
    <i r="3">
      <x v="105"/>
    </i>
    <i r="4">
      <x v="27"/>
    </i>
    <i r="1">
      <x v="12"/>
    </i>
    <i r="2">
      <x v="4"/>
    </i>
    <i r="3">
      <x v="21"/>
    </i>
    <i r="4">
      <x v="47"/>
    </i>
    <i r="4">
      <x v="48"/>
    </i>
    <i r="4">
      <x v="269"/>
    </i>
    <i r="3">
      <x v="205"/>
    </i>
    <i r="4">
      <x v="455"/>
    </i>
    <i r="2">
      <x v="7"/>
    </i>
    <i r="3">
      <x v="7"/>
    </i>
    <i r="4">
      <x v="22"/>
    </i>
    <i r="3">
      <x v="9"/>
    </i>
    <i r="4">
      <x v="31"/>
    </i>
    <i r="3">
      <x v="86"/>
    </i>
    <i r="4">
      <x v="57"/>
    </i>
    <i r="3">
      <x v="145"/>
    </i>
    <i r="4">
      <x v="314"/>
    </i>
    <i r="4">
      <x v="356"/>
    </i>
    <i r="2">
      <x v="14"/>
    </i>
    <i r="3">
      <x/>
    </i>
    <i r="4">
      <x v="174"/>
    </i>
    <i r="3">
      <x v="105"/>
    </i>
    <i r="4">
      <x v="16"/>
    </i>
    <i r="4">
      <x v="49"/>
    </i>
    <i r="3">
      <x v="134"/>
    </i>
    <i r="4">
      <x v="294"/>
    </i>
    <i r="2">
      <x v="16"/>
    </i>
    <i r="3">
      <x v="12"/>
    </i>
    <i r="4">
      <x v="7"/>
    </i>
    <i r="4">
      <x v="82"/>
    </i>
    <i r="4">
      <x v="291"/>
    </i>
    <i r="4">
      <x v="480"/>
    </i>
    <i r="2">
      <x v="21"/>
    </i>
    <i r="3">
      <x v="40"/>
    </i>
    <i r="4">
      <x v="39"/>
    </i>
    <i r="3">
      <x v="88"/>
    </i>
    <i r="4">
      <x v="26"/>
    </i>
    <i r="4">
      <x v="28"/>
    </i>
    <i r="4">
      <x v="385"/>
    </i>
    <i r="3">
      <x v="157"/>
    </i>
    <i r="4">
      <x v="383"/>
    </i>
    <i r="2">
      <x v="43"/>
    </i>
    <i r="3">
      <x v="5"/>
    </i>
    <i r="4">
      <x v="292"/>
    </i>
    <i r="3">
      <x v="45"/>
    </i>
    <i r="4">
      <x v="83"/>
    </i>
    <i r="2">
      <x v="48"/>
    </i>
    <i r="3">
      <x v="152"/>
    </i>
    <i r="4">
      <x v="225"/>
    </i>
    <i r="4">
      <x v="226"/>
    </i>
    <i r="2">
      <x v="51"/>
    </i>
    <i r="3">
      <x v="25"/>
    </i>
    <i r="4">
      <x v="34"/>
    </i>
    <i r="4">
      <x v="52"/>
    </i>
    <i r="4">
      <x v="221"/>
    </i>
    <i r="3">
      <x v="39"/>
    </i>
    <i r="4">
      <x v="71"/>
    </i>
    <i r="3">
      <x v="68"/>
    </i>
    <i r="4">
      <x v="236"/>
    </i>
    <i r="2">
      <x v="52"/>
    </i>
    <i r="3">
      <x v="20"/>
    </i>
    <i r="4">
      <x v="357"/>
    </i>
    <i r="4">
      <x v="364"/>
    </i>
    <i r="4">
      <x v="398"/>
    </i>
    <i r="4">
      <x v="478"/>
    </i>
    <i r="3">
      <x v="204"/>
    </i>
    <i r="4">
      <x v="117"/>
    </i>
    <i r="2">
      <x v="71"/>
    </i>
    <i r="3">
      <x v="54"/>
    </i>
    <i r="4">
      <x v="18"/>
    </i>
    <i r="2">
      <x v="72"/>
    </i>
    <i r="3">
      <x v="22"/>
    </i>
    <i r="4">
      <x v="33"/>
    </i>
    <i r="4">
      <x v="360"/>
    </i>
    <i r="3">
      <x v="24"/>
    </i>
    <i r="4">
      <x v="19"/>
    </i>
    <i r="3">
      <x v="85"/>
    </i>
    <i r="4">
      <x v="38"/>
    </i>
    <i r="3">
      <x v="202"/>
    </i>
    <i r="4">
      <x v="12"/>
    </i>
    <i r="4">
      <x v="17"/>
    </i>
    <i r="1">
      <x v="15"/>
    </i>
    <i r="2">
      <x v="68"/>
    </i>
    <i r="3">
      <x/>
    </i>
    <i r="4">
      <x v="61"/>
    </i>
    <i r="4">
      <x v="62"/>
    </i>
    <i r="4">
      <x v="339"/>
    </i>
    <i r="4">
      <x v="457"/>
    </i>
    <i>
      <x v="2"/>
    </i>
    <i r="1">
      <x v="9"/>
    </i>
    <i r="2">
      <x v="15"/>
    </i>
    <i r="3">
      <x/>
    </i>
    <i r="4">
      <x v="204"/>
    </i>
    <i>
      <x v="3"/>
    </i>
    <i r="1">
      <x/>
    </i>
    <i r="2">
      <x v="26"/>
    </i>
    <i r="3">
      <x/>
    </i>
    <i r="4">
      <x v="242"/>
    </i>
    <i>
      <x v="4"/>
    </i>
    <i r="1">
      <x v="11"/>
    </i>
    <i r="2">
      <x v="27"/>
    </i>
    <i r="3">
      <x/>
    </i>
    <i r="4">
      <x v="243"/>
    </i>
    <i>
      <x v="5"/>
    </i>
    <i r="1">
      <x v="3"/>
    </i>
    <i r="2">
      <x v="28"/>
    </i>
    <i r="3">
      <x/>
    </i>
    <i r="4">
      <x v="244"/>
    </i>
    <i>
      <x v="6"/>
    </i>
    <i r="1">
      <x v="4"/>
    </i>
    <i r="2">
      <x v="29"/>
    </i>
    <i r="3">
      <x/>
    </i>
    <i r="4">
      <x v="245"/>
    </i>
    <i>
      <x v="7"/>
    </i>
    <i r="1">
      <x v="5"/>
    </i>
    <i r="2">
      <x v="30"/>
    </i>
    <i r="3">
      <x/>
    </i>
    <i r="4">
      <x v="246"/>
    </i>
    <i>
      <x v="8"/>
    </i>
    <i r="1">
      <x v="6"/>
    </i>
    <i r="2">
      <x v="31"/>
    </i>
    <i r="3">
      <x/>
    </i>
    <i r="4">
      <x v="247"/>
    </i>
    <i>
      <x v="9"/>
    </i>
    <i r="1">
      <x v="12"/>
    </i>
    <i r="2">
      <x v="32"/>
    </i>
    <i r="3">
      <x/>
    </i>
    <i r="4">
      <x v="248"/>
    </i>
    <i>
      <x v="10"/>
    </i>
    <i r="1">
      <x v="9"/>
    </i>
    <i r="2">
      <x v="33"/>
    </i>
    <i r="3">
      <x/>
    </i>
    <i r="4">
      <x v="249"/>
    </i>
    <i>
      <x v="11"/>
    </i>
    <i r="1">
      <x v="7"/>
    </i>
    <i r="2">
      <x v="34"/>
    </i>
    <i r="3">
      <x/>
    </i>
    <i r="4">
      <x v="250"/>
    </i>
    <i>
      <x v="12"/>
    </i>
    <i r="1">
      <x v="10"/>
    </i>
    <i r="2">
      <x v="35"/>
    </i>
    <i r="3">
      <x/>
    </i>
    <i r="4">
      <x v="251"/>
    </i>
    <i>
      <x v="13"/>
    </i>
    <i r="1">
      <x v="8"/>
    </i>
    <i r="2">
      <x v="36"/>
    </i>
    <i r="3">
      <x/>
    </i>
    <i r="4">
      <x v="252"/>
    </i>
    <i>
      <x v="14"/>
    </i>
    <i r="1">
      <x v="1"/>
    </i>
    <i r="2">
      <x v="37"/>
    </i>
    <i r="3">
      <x/>
    </i>
    <i r="4">
      <x v="253"/>
    </i>
    <i>
      <x v="15"/>
    </i>
    <i r="1">
      <x v="2"/>
    </i>
    <i r="2">
      <x v="38"/>
    </i>
    <i r="3">
      <x/>
    </i>
    <i r="4">
      <x v="254"/>
    </i>
    <i>
      <x v="16"/>
    </i>
    <i r="1">
      <x v="3"/>
    </i>
    <i r="2">
      <x v="20"/>
    </i>
    <i r="3">
      <x v="118"/>
    </i>
    <i r="4">
      <x v="213"/>
    </i>
    <i r="4">
      <x v="268"/>
    </i>
    <i r="4">
      <x v="281"/>
    </i>
    <i r="2">
      <x v="53"/>
    </i>
    <i r="3">
      <x v="2"/>
    </i>
    <i r="4">
      <x v="409"/>
    </i>
    <i r="3">
      <x v="3"/>
    </i>
    <i r="4">
      <x v="3"/>
    </i>
    <i r="3">
      <x v="151"/>
    </i>
    <i r="4">
      <x v="4"/>
    </i>
    <i r="3">
      <x v="165"/>
    </i>
    <i r="4">
      <x v="1"/>
    </i>
    <i r="3">
      <x v="208"/>
    </i>
    <i r="4">
      <x v="464"/>
    </i>
    <i r="3">
      <x v="209"/>
    </i>
    <i r="4">
      <x v="130"/>
    </i>
    <i r="3">
      <x v="210"/>
    </i>
    <i r="4">
      <x v="131"/>
    </i>
    <i r="3">
      <x v="211"/>
    </i>
    <i r="4">
      <x v="132"/>
    </i>
    <i r="3">
      <x v="213"/>
    </i>
    <i r="4">
      <x v="133"/>
    </i>
    <i r="3">
      <x v="214"/>
    </i>
    <i r="4">
      <x v="129"/>
    </i>
    <i r="3">
      <x v="215"/>
    </i>
    <i r="4">
      <x v="2"/>
    </i>
    <i r="3">
      <x v="216"/>
    </i>
    <i r="4">
      <x v="460"/>
    </i>
    <i r="2">
      <x v="54"/>
    </i>
    <i r="3">
      <x v="79"/>
    </i>
    <i r="4">
      <x v="158"/>
    </i>
    <i r="3">
      <x v="111"/>
    </i>
    <i r="4">
      <x v="265"/>
    </i>
    <i r="2">
      <x v="65"/>
    </i>
    <i r="3">
      <x/>
    </i>
    <i r="4">
      <x v="389"/>
    </i>
    <i r="4">
      <x v="390"/>
    </i>
    <i r="4">
      <x v="391"/>
    </i>
    <i r="4">
      <x v="392"/>
    </i>
    <i r="4">
      <x v="393"/>
    </i>
    <i r="4">
      <x v="410"/>
    </i>
    <i r="4">
      <x v="435"/>
    </i>
    <i r="2">
      <x v="68"/>
    </i>
    <i r="3">
      <x/>
    </i>
    <i r="4">
      <x v="61"/>
    </i>
    <i r="4">
      <x v="62"/>
    </i>
    <i r="4">
      <x v="339"/>
    </i>
    <i r="4">
      <x v="457"/>
    </i>
    <i r="2">
      <x v="70"/>
    </i>
    <i r="3">
      <x/>
    </i>
    <i r="4">
      <x v="166"/>
    </i>
    <i r="4">
      <x v="413"/>
    </i>
    <i>
      <x v="17"/>
    </i>
    <i r="1">
      <x v="4"/>
    </i>
    <i r="2">
      <x v="1"/>
    </i>
    <i r="3">
      <x v="184"/>
    </i>
    <i r="4">
      <x v="386"/>
    </i>
    <i r="4">
      <x v="403"/>
    </i>
    <i r="2">
      <x v="10"/>
    </i>
    <i r="3">
      <x v="100"/>
    </i>
    <i r="4">
      <x v="185"/>
    </i>
    <i r="4">
      <x v="293"/>
    </i>
    <i r="2">
      <x v="25"/>
    </i>
    <i r="3">
      <x v="15"/>
    </i>
    <i r="4">
      <x v="214"/>
    </i>
    <i r="4">
      <x v="215"/>
    </i>
    <i r="4">
      <x v="218"/>
    </i>
    <i r="3">
      <x v="162"/>
    </i>
    <i r="4">
      <x v="187"/>
    </i>
    <i r="3">
      <x v="172"/>
    </i>
    <i r="4">
      <x v="382"/>
    </i>
    <i r="2">
      <x v="68"/>
    </i>
    <i r="3">
      <x/>
    </i>
    <i r="4">
      <x v="61"/>
    </i>
    <i r="4">
      <x v="62"/>
    </i>
    <i r="4">
      <x v="339"/>
    </i>
    <i r="4">
      <x v="457"/>
    </i>
    <i>
      <x v="18"/>
    </i>
    <i r="1">
      <x v="5"/>
    </i>
    <i r="2">
      <x v="44"/>
    </i>
    <i r="3">
      <x v="99"/>
    </i>
    <i r="4">
      <x v="216"/>
    </i>
    <i r="3">
      <x v="199"/>
    </i>
    <i r="4">
      <x v="338"/>
    </i>
    <i r="2">
      <x v="45"/>
    </i>
    <i r="3">
      <x/>
    </i>
    <i r="4">
      <x v="418"/>
    </i>
    <i r="2">
      <x v="59"/>
    </i>
    <i r="3">
      <x/>
    </i>
    <i r="4">
      <x v="167"/>
    </i>
    <i r="4">
      <x v="305"/>
    </i>
    <i r="4">
      <x v="334"/>
    </i>
    <i r="4">
      <x v="335"/>
    </i>
    <i r="3">
      <x v="179"/>
    </i>
    <i r="4">
      <x v="437"/>
    </i>
    <i r="3">
      <x v="185"/>
    </i>
    <i r="4">
      <x v="426"/>
    </i>
    <i r="2">
      <x v="62"/>
    </i>
    <i r="3">
      <x v="51"/>
    </i>
    <i r="4">
      <x v="112"/>
    </i>
    <i r="3">
      <x v="116"/>
    </i>
    <i r="4">
      <x v="200"/>
    </i>
    <i r="3">
      <x v="186"/>
    </i>
    <i r="4">
      <x v="296"/>
    </i>
    <i r="2">
      <x v="68"/>
    </i>
    <i r="3">
      <x/>
    </i>
    <i r="4">
      <x v="61"/>
    </i>
    <i r="4">
      <x v="62"/>
    </i>
    <i r="4">
      <x v="339"/>
    </i>
    <i r="4">
      <x v="457"/>
    </i>
    <i r="1">
      <x v="7"/>
    </i>
    <i r="2">
      <x v="40"/>
    </i>
    <i r="3">
      <x v="191"/>
    </i>
    <i r="4">
      <x v="469"/>
    </i>
    <i r="1">
      <x v="8"/>
    </i>
    <i r="2">
      <x v="40"/>
    </i>
    <i r="3">
      <x/>
    </i>
    <i r="4">
      <x v="302"/>
    </i>
    <i r="4">
      <x v="445"/>
    </i>
    <i r="2">
      <x v="62"/>
    </i>
    <i r="3">
      <x/>
    </i>
    <i r="4">
      <x v="387"/>
    </i>
    <i r="4">
      <x v="388"/>
    </i>
    <i r="4">
      <x v="473"/>
    </i>
    <i r="3">
      <x v="30"/>
    </i>
    <i r="4">
      <x v="99"/>
    </i>
    <i r="1">
      <x v="12"/>
    </i>
    <i r="2">
      <x v="39"/>
    </i>
    <i r="3">
      <x v="112"/>
    </i>
    <i r="4">
      <x v="366"/>
    </i>
    <i>
      <x v="19"/>
    </i>
    <i r="1">
      <x v="2"/>
    </i>
    <i r="2">
      <x v="41"/>
    </i>
    <i r="3">
      <x/>
    </i>
    <i r="4">
      <x v="447"/>
    </i>
    <i r="3">
      <x v="114"/>
    </i>
    <i r="4">
      <x v="264"/>
    </i>
    <i r="1">
      <x v="6"/>
    </i>
    <i r="2">
      <x v="13"/>
    </i>
    <i r="3">
      <x v="59"/>
    </i>
    <i r="4">
      <x v="235"/>
    </i>
    <i r="4">
      <x v="416"/>
    </i>
    <i r="3">
      <x v="89"/>
    </i>
    <i r="4">
      <x v="124"/>
    </i>
    <i r="3">
      <x v="166"/>
    </i>
    <i r="4">
      <x v="15"/>
    </i>
    <i r="2">
      <x v="64"/>
    </i>
    <i r="3">
      <x v="75"/>
    </i>
    <i r="4">
      <x v="80"/>
    </i>
    <i r="3">
      <x v="192"/>
    </i>
    <i r="4">
      <x v="78"/>
    </i>
    <i r="3">
      <x v="206"/>
    </i>
    <i r="4">
      <x v="123"/>
    </i>
    <i>
      <x v="20"/>
    </i>
    <i r="1">
      <x v="7"/>
    </i>
    <i r="2">
      <x v="49"/>
    </i>
    <i r="3">
      <x v="147"/>
    </i>
    <i r="4">
      <x v="345"/>
    </i>
    <i r="2">
      <x v="50"/>
    </i>
    <i r="3">
      <x v="67"/>
    </i>
    <i r="4">
      <x v="465"/>
    </i>
    <i r="2">
      <x v="68"/>
    </i>
    <i r="3">
      <x/>
    </i>
    <i r="4">
      <x v="61"/>
    </i>
    <i r="4">
      <x v="62"/>
    </i>
    <i r="4">
      <x v="339"/>
    </i>
    <i r="4">
      <x v="457"/>
    </i>
    <i r="1">
      <x v="8"/>
    </i>
    <i r="2">
      <x/>
    </i>
    <i r="3">
      <x/>
    </i>
    <i r="4">
      <x v="306"/>
    </i>
    <i r="3">
      <x v="55"/>
    </i>
    <i r="4">
      <x v="101"/>
    </i>
    <i r="2">
      <x v="22"/>
    </i>
    <i r="3">
      <x v="142"/>
    </i>
    <i r="4">
      <x v="298"/>
    </i>
    <i r="3">
      <x v="220"/>
    </i>
    <i r="4">
      <x v="280"/>
    </i>
    <i r="2">
      <x v="46"/>
    </i>
    <i r="3">
      <x v="33"/>
    </i>
    <i r="4">
      <x v="66"/>
    </i>
    <i r="3">
      <x v="34"/>
    </i>
    <i r="4">
      <x v="65"/>
    </i>
    <i r="3">
      <x v="57"/>
    </i>
    <i r="4">
      <x v="92"/>
    </i>
    <i r="3">
      <x v="198"/>
    </i>
    <i r="4">
      <x v="471"/>
    </i>
    <i r="2">
      <x v="60"/>
    </i>
    <i r="3">
      <x v="125"/>
    </i>
    <i r="4">
      <x v="279"/>
    </i>
    <i r="3">
      <x v="219"/>
    </i>
    <i r="4">
      <x v="211"/>
    </i>
    <i r="2">
      <x v="66"/>
    </i>
    <i r="3">
      <x v="8"/>
    </i>
    <i r="4">
      <x v="13"/>
    </i>
    <i r="3">
      <x v="43"/>
    </i>
    <i r="4">
      <x v="113"/>
    </i>
    <i r="3">
      <x v="131"/>
    </i>
    <i r="4">
      <x v="301"/>
    </i>
    <i r="3">
      <x v="132"/>
    </i>
    <i r="4">
      <x v="300"/>
    </i>
    <i r="3">
      <x v="197"/>
    </i>
    <i r="4">
      <x v="332"/>
    </i>
    <i r="3">
      <x v="207"/>
    </i>
    <i r="4">
      <x v="459"/>
    </i>
    <i r="2">
      <x v="68"/>
    </i>
    <i r="3">
      <x/>
    </i>
    <i r="4">
      <x v="61"/>
    </i>
    <i r="4">
      <x v="62"/>
    </i>
    <i r="4">
      <x v="339"/>
    </i>
    <i r="4">
      <x v="457"/>
    </i>
    <i>
      <x v="21"/>
    </i>
    <i r="1">
      <x v="5"/>
    </i>
    <i r="2">
      <x v="9"/>
    </i>
    <i r="3">
      <x v="63"/>
    </i>
    <i r="4">
      <x v="481"/>
    </i>
    <i r="3">
      <x v="87"/>
    </i>
    <i r="4">
      <x v="227"/>
    </i>
    <i r="3">
      <x v="164"/>
    </i>
    <i r="4">
      <x v="439"/>
    </i>
    <i r="2">
      <x v="17"/>
    </i>
    <i r="3">
      <x/>
    </i>
    <i r="4">
      <x v="55"/>
    </i>
    <i r="4">
      <x v="374"/>
    </i>
    <i r="3">
      <x v="16"/>
    </i>
    <i r="4">
      <x v="477"/>
    </i>
    <i r="3">
      <x v="119"/>
    </i>
    <i r="4">
      <x v="138"/>
    </i>
    <i r="3">
      <x v="120"/>
    </i>
    <i r="4">
      <x v="272"/>
    </i>
    <i r="3">
      <x v="155"/>
    </i>
    <i r="4">
      <x v="380"/>
    </i>
    <i r="3">
      <x v="177"/>
    </i>
    <i r="4">
      <x v="14"/>
    </i>
    <i r="3">
      <x v="178"/>
    </i>
    <i r="4">
      <x v="368"/>
    </i>
    <i r="2">
      <x v="23"/>
    </i>
    <i r="3">
      <x v="49"/>
    </i>
    <i r="4">
      <x v="93"/>
    </i>
    <i r="3">
      <x v="97"/>
    </i>
    <i r="4">
      <x v="105"/>
    </i>
    <i r="2">
      <x v="56"/>
    </i>
    <i r="3">
      <x v="69"/>
    </i>
    <i r="4">
      <x v="120"/>
    </i>
    <i r="3">
      <x v="94"/>
    </i>
    <i r="4">
      <x v="452"/>
    </i>
    <i r="3">
      <x v="129"/>
    </i>
    <i r="4">
      <x v="288"/>
    </i>
    <i r="3">
      <x v="146"/>
    </i>
    <i r="4">
      <x v="344"/>
    </i>
    <i r="3">
      <x v="200"/>
    </i>
    <i r="4">
      <x v="119"/>
    </i>
    <i r="2">
      <x v="68"/>
    </i>
    <i r="3">
      <x/>
    </i>
    <i r="4">
      <x v="61"/>
    </i>
    <i r="4">
      <x v="62"/>
    </i>
    <i r="4">
      <x v="339"/>
    </i>
    <i r="4">
      <x v="457"/>
    </i>
    <i>
      <x v="22"/>
    </i>
    <i r="1">
      <x v="1"/>
    </i>
    <i r="2">
      <x v="68"/>
    </i>
    <i r="3">
      <x/>
    </i>
    <i r="4">
      <x v="61"/>
    </i>
    <i r="4">
      <x v="62"/>
    </i>
    <i r="4">
      <x v="339"/>
    </i>
    <i r="4">
      <x v="458"/>
    </i>
    <i r="1">
      <x v="2"/>
    </i>
    <i r="2">
      <x v="68"/>
    </i>
    <i r="3">
      <x/>
    </i>
    <i r="4">
      <x v="61"/>
    </i>
    <i r="4">
      <x v="62"/>
    </i>
    <i r="4">
      <x v="339"/>
    </i>
    <i r="4">
      <x v="458"/>
    </i>
    <i r="1">
      <x v="7"/>
    </i>
    <i r="2">
      <x v="2"/>
    </i>
    <i r="3">
      <x v="64"/>
    </i>
    <i r="4">
      <x v="142"/>
    </i>
    <i r="3">
      <x v="90"/>
    </i>
    <i r="4">
      <x v="9"/>
    </i>
    <i r="3">
      <x v="91"/>
    </i>
    <i r="4">
      <x v="8"/>
    </i>
    <i r="4">
      <x v="81"/>
    </i>
    <i r="3">
      <x v="96"/>
    </i>
    <i r="4">
      <x v="239"/>
    </i>
    <i r="4">
      <x v="241"/>
    </i>
    <i r="4">
      <x v="284"/>
    </i>
    <i r="4">
      <x v="328"/>
    </i>
    <i r="4">
      <x v="369"/>
    </i>
    <i r="3">
      <x v="98"/>
    </i>
    <i r="4">
      <x v="209"/>
    </i>
    <i r="3">
      <x v="169"/>
    </i>
    <i r="4">
      <x v="425"/>
    </i>
    <i r="3">
      <x v="183"/>
    </i>
    <i r="4">
      <x v="193"/>
    </i>
    <i r="2">
      <x v="61"/>
    </i>
    <i r="3">
      <x v="221"/>
    </i>
    <i r="4">
      <x v="238"/>
    </i>
    <i r="1">
      <x v="9"/>
    </i>
    <i r="2">
      <x v="58"/>
    </i>
    <i r="3">
      <x/>
    </i>
    <i r="4">
      <x v="343"/>
    </i>
    <i r="3">
      <x v="38"/>
    </i>
    <i r="4">
      <x v="72"/>
    </i>
    <i r="2">
      <x v="61"/>
    </i>
    <i r="3">
      <x v="29"/>
    </i>
    <i r="4">
      <x v="58"/>
    </i>
    <i r="4">
      <x v="69"/>
    </i>
    <i r="4">
      <x v="170"/>
    </i>
    <i r="4">
      <x v="267"/>
    </i>
    <i r="4">
      <x v="373"/>
    </i>
    <i r="4">
      <x v="467"/>
    </i>
    <i r="4">
      <x v="472"/>
    </i>
    <i r="3">
      <x v="80"/>
    </i>
    <i r="4">
      <x v="160"/>
    </i>
    <i r="3">
      <x v="108"/>
    </i>
    <i r="4">
      <x v="449"/>
    </i>
    <i r="1">
      <x v="11"/>
    </i>
    <i r="2">
      <x v="5"/>
    </i>
    <i r="3">
      <x/>
    </i>
    <i r="4">
      <x v="308"/>
    </i>
    <i r="3">
      <x v="72"/>
    </i>
    <i r="4">
      <x v="208"/>
    </i>
    <i r="3">
      <x v="81"/>
    </i>
    <i r="4">
      <x v="210"/>
    </i>
    <i r="3">
      <x v="127"/>
    </i>
    <i r="4">
      <x v="309"/>
    </i>
    <i r="2">
      <x v="58"/>
    </i>
    <i r="3">
      <x v="38"/>
    </i>
    <i r="4">
      <x v="376"/>
    </i>
    <i r="4">
      <x v="421"/>
    </i>
    <i r="3">
      <x v="159"/>
    </i>
    <i r="4">
      <x v="6"/>
    </i>
    <i r="2">
      <x v="63"/>
    </i>
    <i r="3">
      <x/>
    </i>
    <i r="4">
      <x v="295"/>
    </i>
    <i r="3">
      <x v="66"/>
    </i>
    <i r="4">
      <x v="110"/>
    </i>
    <i r="3">
      <x v="117"/>
    </i>
    <i r="4">
      <x v="25"/>
    </i>
    <i r="4">
      <x v="205"/>
    </i>
    <i r="4">
      <x v="378"/>
    </i>
    <i r="2">
      <x v="68"/>
    </i>
    <i r="3">
      <x/>
    </i>
    <i r="4">
      <x v="61"/>
    </i>
    <i r="4">
      <x v="62"/>
    </i>
    <i r="4">
      <x v="339"/>
    </i>
    <i r="4">
      <x v="457"/>
    </i>
    <i r="1">
      <x v="17"/>
    </i>
    <i r="2">
      <x v="68"/>
    </i>
    <i r="3">
      <x/>
    </i>
    <i r="4">
      <x v="61"/>
    </i>
    <i r="4">
      <x v="62"/>
    </i>
    <i r="4">
      <x v="339"/>
    </i>
    <i r="4">
      <x v="458"/>
    </i>
    <i>
      <x v="23"/>
    </i>
    <i r="1">
      <x v="11"/>
    </i>
    <i r="2">
      <x v="67"/>
    </i>
    <i r="3">
      <x/>
    </i>
    <i r="4">
      <x v="456"/>
    </i>
    <i>
      <x v="24"/>
    </i>
    <i r="1">
      <x v="9"/>
    </i>
    <i r="2">
      <x v="69"/>
    </i>
    <i r="3">
      <x/>
    </i>
    <i r="4">
      <x v="461"/>
    </i>
    <i>
      <x v="25"/>
    </i>
    <i r="1">
      <x v="10"/>
    </i>
    <i r="2">
      <x v="6"/>
    </i>
    <i r="3">
      <x v="6"/>
    </i>
    <i r="4">
      <x v="53"/>
    </i>
    <i r="3">
      <x v="14"/>
    </i>
    <i r="4">
      <x v="5"/>
    </i>
    <i r="4">
      <x v="313"/>
    </i>
    <i r="4">
      <x v="323"/>
    </i>
    <i r="4">
      <x v="377"/>
    </i>
    <i r="3">
      <x v="32"/>
    </i>
    <i r="4">
      <x v="64"/>
    </i>
    <i r="4">
      <x v="85"/>
    </i>
    <i r="4">
      <x v="196"/>
    </i>
    <i r="4">
      <x v="342"/>
    </i>
    <i r="4">
      <x v="352"/>
    </i>
    <i r="4">
      <x v="363"/>
    </i>
    <i r="4">
      <x v="375"/>
    </i>
    <i r="4">
      <x v="427"/>
    </i>
    <i r="4">
      <x v="433"/>
    </i>
    <i r="4">
      <x v="476"/>
    </i>
    <i r="3">
      <x v="46"/>
    </i>
    <i r="4">
      <x v="161"/>
    </i>
    <i r="3">
      <x v="50"/>
    </i>
    <i r="4">
      <x v="143"/>
    </i>
    <i r="3">
      <x v="161"/>
    </i>
    <i r="4">
      <x v="56"/>
    </i>
    <i r="4">
      <x v="349"/>
    </i>
    <i r="4">
      <x v="350"/>
    </i>
    <i r="2">
      <x v="8"/>
    </i>
    <i r="3">
      <x v="167"/>
    </i>
    <i r="4">
      <x v="45"/>
    </i>
    <i r="3">
      <x v="173"/>
    </i>
    <i r="4">
      <x v="44"/>
    </i>
    <i r="3">
      <x v="176"/>
    </i>
    <i r="4">
      <x v="43"/>
    </i>
    <i r="4">
      <x v="228"/>
    </i>
    <i r="2">
      <x v="12"/>
    </i>
    <i r="3">
      <x v="174"/>
    </i>
    <i r="4">
      <x v="171"/>
    </i>
    <i r="4">
      <x v="270"/>
    </i>
    <i r="3">
      <x v="218"/>
    </i>
    <i r="4">
      <x v="285"/>
    </i>
    <i r="4">
      <x v="286"/>
    </i>
    <i r="4">
      <x v="348"/>
    </i>
    <i r="4">
      <x v="351"/>
    </i>
    <i r="4">
      <x v="454"/>
    </i>
    <i r="2">
      <x v="47"/>
    </i>
    <i r="3">
      <x v="102"/>
    </i>
    <i r="4">
      <x v="136"/>
    </i>
    <i r="3">
      <x v="107"/>
    </i>
    <i r="4">
      <x v="323"/>
    </i>
    <i r="3">
      <x v="137"/>
    </i>
    <i r="4">
      <x v="297"/>
    </i>
    <i r="3">
      <x v="160"/>
    </i>
    <i r="4">
      <x v="431"/>
    </i>
    <i r="3">
      <x v="175"/>
    </i>
    <i r="4">
      <x v="411"/>
    </i>
    <i r="2">
      <x v="55"/>
    </i>
    <i r="3">
      <x v="106"/>
    </i>
    <i r="4">
      <x v="63"/>
    </i>
    <i r="4">
      <x v="203"/>
    </i>
    <i r="4">
      <x v="229"/>
    </i>
    <i r="4">
      <x v="303"/>
    </i>
    <i r="4">
      <x v="326"/>
    </i>
    <i r="4">
      <x v="428"/>
    </i>
    <i r="4">
      <x v="430"/>
    </i>
    <i r="4">
      <x v="451"/>
    </i>
    <i r="2">
      <x v="74"/>
    </i>
    <i r="3">
      <x/>
    </i>
    <i r="4">
      <x v="327"/>
    </i>
    <i r="4">
      <x v="331"/>
    </i>
    <i r="1">
      <x v="16"/>
    </i>
    <i r="2">
      <x v="68"/>
    </i>
    <i r="3">
      <x/>
    </i>
    <i r="4">
      <x v="60"/>
    </i>
    <i r="4">
      <x v="61"/>
    </i>
    <i r="4">
      <x v="339"/>
    </i>
    <i r="4">
      <x v="45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1" hier="-1"/>
  </pageFields>
  <dataFields count="3">
    <dataField name="Reestimado para 2015" fld="9" subtotal="max" baseField="2" baseItem="0" numFmtId="9"/>
    <dataField name="Previsto para 2016" fld="10" subtotal="average" baseField="2" baseItem="0" numFmtId="167"/>
    <dataField name="Valores de Referência" fld="12" baseField="6" baseItem="180" numFmtId="43"/>
  </dataFields>
  <formats count="582">
    <format dxfId="845">
      <pivotArea dataOnly="0" labelOnly="1" fieldPosition="0">
        <references count="1">
          <reference field="3" count="0"/>
        </references>
      </pivotArea>
    </format>
    <format dxfId="844">
      <pivotArea dataOnly="0" labelOnly="1" fieldPosition="0">
        <references count="1">
          <reference field="5" count="0"/>
        </references>
      </pivotArea>
    </format>
    <format dxfId="843">
      <pivotArea dataOnly="0" labelOnly="1" fieldPosition="0">
        <references count="1">
          <reference field="6" count="0"/>
        </references>
      </pivotArea>
    </format>
    <format dxfId="842">
      <pivotArea field="2" type="button" dataOnly="0" labelOnly="1" outline="0" axis="axisRow" fieldPosition="0"/>
    </format>
    <format dxfId="841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840">
      <pivotArea dataOnly="0" labelOnly="1" fieldPosition="0">
        <references count="1">
          <reference field="2" count="0"/>
        </references>
      </pivotArea>
    </format>
    <format dxfId="839">
      <pivotArea dataOnly="0" labelOnly="1" fieldPosition="0">
        <references count="1">
          <reference field="2" count="0"/>
        </references>
      </pivotArea>
    </format>
    <format dxfId="838">
      <pivotArea field="2" type="button" dataOnly="0" labelOnly="1" outline="0" axis="axisRow" fieldPosition="0"/>
    </format>
    <format dxfId="837">
      <pivotArea dataOnly="0" outline="0" fieldPosition="0">
        <references count="1">
          <reference field="4294967294" count="1">
            <x v="1"/>
          </reference>
        </references>
      </pivotArea>
    </format>
    <format dxfId="83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35">
      <pivotArea outline="0" fieldPosition="0">
        <references count="1">
          <reference field="4294967294" count="1">
            <x v="1"/>
          </reference>
        </references>
      </pivotArea>
    </format>
    <format dxfId="678">
      <pivotArea outline="0" fieldPosition="0">
        <references count="1">
          <reference field="4294967294" count="1">
            <x v="0"/>
          </reference>
        </references>
      </pivotArea>
    </format>
    <format dxfId="677">
      <pivotArea dataOnly="0" outline="0" fieldPosition="0">
        <references count="1">
          <reference field="4294967294" count="1">
            <x v="0"/>
          </reference>
        </references>
      </pivotArea>
    </format>
    <format dxfId="675">
      <pivotArea dataOnly="0" outline="0" fieldPosition="0">
        <references count="1">
          <reference field="4294967294" count="1">
            <x v="0"/>
          </reference>
        </references>
      </pivotArea>
    </format>
    <format dxfId="674">
      <pivotArea dataOnly="0" outline="0" fieldPosition="0">
        <references count="1">
          <reference field="4294967294" count="1">
            <x v="1"/>
          </reference>
        </references>
      </pivotArea>
    </format>
    <format dxfId="58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8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83">
      <pivotArea dataOnly="0" labelOnly="1" fieldPosition="0">
        <references count="1">
          <reference field="1" count="0"/>
        </references>
      </pivotArea>
    </format>
    <format dxfId="582">
      <pivotArea dataOnly="0" labelOnly="1" fieldPosition="0">
        <references count="1">
          <reference field="2" count="0"/>
        </references>
      </pivotArea>
    </format>
    <format dxfId="562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2"/>
          </reference>
          <reference field="2" count="1" selected="0">
            <x v="0"/>
          </reference>
        </references>
      </pivotArea>
    </format>
    <format dxfId="56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0"/>
          </reference>
          <reference field="3" count="1">
            <x v="42"/>
          </reference>
        </references>
      </pivotArea>
    </format>
    <format dxfId="56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42"/>
          </reference>
          <reference field="5" count="1">
            <x v="0"/>
          </reference>
        </references>
      </pivotArea>
    </format>
    <format dxfId="55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42"/>
          </reference>
          <reference field="5" count="1" selected="0">
            <x v="0"/>
          </reference>
          <reference field="6" count="1">
            <x v="180"/>
          </reference>
        </references>
      </pivotArea>
    </format>
    <format dxfId="558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3"/>
          </reference>
          <reference field="2" count="1" selected="0">
            <x v="0"/>
          </reference>
        </references>
      </pivotArea>
    </format>
    <format dxfId="55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0"/>
          </reference>
          <reference field="3" count="1">
            <x v="57"/>
          </reference>
        </references>
      </pivotArea>
    </format>
    <format dxfId="55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57"/>
          </reference>
          <reference field="5" count="1">
            <x v="71"/>
          </reference>
        </references>
      </pivotArea>
    </format>
    <format dxfId="55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57"/>
          </reference>
          <reference field="5" count="1" selected="0">
            <x v="71"/>
          </reference>
          <reference field="6" count="1">
            <x v="148"/>
          </reference>
        </references>
      </pivotArea>
    </format>
    <format dxfId="55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57"/>
          </reference>
          <reference field="5" count="1">
            <x v="154"/>
          </reference>
        </references>
      </pivotArea>
    </format>
    <format dxfId="55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57"/>
          </reference>
          <reference field="5" count="1" selected="0">
            <x v="154"/>
          </reference>
          <reference field="6" count="2">
            <x v="320"/>
            <x v="321"/>
          </reference>
        </references>
      </pivotArea>
    </format>
    <format dxfId="552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6"/>
          </reference>
          <reference field="2" count="1" selected="0">
            <x v="0"/>
          </reference>
        </references>
      </pivotArea>
    </format>
    <format dxfId="55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3"/>
          </reference>
        </references>
      </pivotArea>
    </format>
    <format dxfId="55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>
            <x v="23"/>
          </reference>
        </references>
      </pivotArea>
    </format>
    <format dxfId="54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 selected="0">
            <x v="23"/>
          </reference>
          <reference field="6" count="4">
            <x v="304"/>
            <x v="315"/>
            <x v="394"/>
            <x v="397"/>
          </reference>
        </references>
      </pivotArea>
    </format>
    <format dxfId="54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>
            <x v="61"/>
          </reference>
        </references>
      </pivotArea>
    </format>
    <format dxfId="54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 selected="0">
            <x v="61"/>
          </reference>
          <reference field="6" count="2">
            <x v="140"/>
            <x v="155"/>
          </reference>
        </references>
      </pivotArea>
    </format>
    <format dxfId="54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>
            <x v="104"/>
          </reference>
        </references>
      </pivotArea>
    </format>
    <format dxfId="54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 selected="0">
            <x v="104"/>
          </reference>
          <reference field="6" count="1">
            <x v="371"/>
          </reference>
        </references>
      </pivotArea>
    </format>
    <format dxfId="54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>
            <x v="133"/>
          </reference>
        </references>
      </pivotArea>
    </format>
    <format dxfId="54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 selected="0">
            <x v="133"/>
          </reference>
          <reference field="6" count="1">
            <x v="192"/>
          </reference>
        </references>
      </pivotArea>
    </format>
    <format dxfId="54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>
            <x v="140"/>
          </reference>
        </references>
      </pivotArea>
    </format>
    <format dxfId="54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 selected="0">
            <x v="140"/>
          </reference>
          <reference field="6" count="1">
            <x v="329"/>
          </reference>
        </references>
      </pivotArea>
    </format>
    <format dxfId="54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>
            <x v="149"/>
          </reference>
        </references>
      </pivotArea>
    </format>
    <format dxfId="53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 selected="0">
            <x v="149"/>
          </reference>
          <reference field="6" count="3">
            <x v="274"/>
            <x v="340"/>
            <x v="359"/>
          </reference>
        </references>
      </pivotArea>
    </format>
    <format dxfId="53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>
            <x v="150"/>
          </reference>
        </references>
      </pivotArea>
    </format>
    <format dxfId="53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3"/>
          </reference>
          <reference field="5" count="1" selected="0">
            <x v="150"/>
          </reference>
          <reference field="6" count="1">
            <x v="355"/>
          </reference>
        </references>
      </pivotArea>
    </format>
    <format dxfId="536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24"/>
          </reference>
        </references>
      </pivotArea>
    </format>
    <format dxfId="53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>
            <x v="17"/>
          </reference>
        </references>
      </pivotArea>
    </format>
    <format dxfId="53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 selected="0">
            <x v="17"/>
          </reference>
          <reference field="6" count="2">
            <x v="233"/>
            <x v="341"/>
          </reference>
        </references>
      </pivotArea>
    </format>
    <format dxfId="53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>
            <x v="27"/>
          </reference>
        </references>
      </pivotArea>
    </format>
    <format dxfId="53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 selected="0">
            <x v="27"/>
          </reference>
          <reference field="6" count="4">
            <x v="231"/>
            <x v="347"/>
            <x v="404"/>
            <x v="405"/>
          </reference>
        </references>
      </pivotArea>
    </format>
    <format dxfId="53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>
            <x v="28"/>
          </reference>
        </references>
      </pivotArea>
    </format>
    <format dxfId="53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 selected="0">
            <x v="28"/>
          </reference>
          <reference field="6" count="1">
            <x v="145"/>
          </reference>
        </references>
      </pivotArea>
    </format>
    <format dxfId="52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>
            <x v="70"/>
          </reference>
        </references>
      </pivotArea>
    </format>
    <format dxfId="52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 selected="0">
            <x v="70"/>
          </reference>
          <reference field="6" count="1">
            <x v="96"/>
          </reference>
        </references>
      </pivotArea>
    </format>
    <format dxfId="52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>
            <x v="74"/>
          </reference>
        </references>
      </pivotArea>
    </format>
    <format dxfId="52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 selected="0">
            <x v="74"/>
          </reference>
          <reference field="6" count="1">
            <x v="149"/>
          </reference>
        </references>
      </pivotArea>
    </format>
    <format dxfId="52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>
            <x v="135"/>
          </reference>
        </references>
      </pivotArea>
    </format>
    <format dxfId="52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 selected="0">
            <x v="135"/>
          </reference>
          <reference field="6" count="1">
            <x v="10"/>
          </reference>
        </references>
      </pivotArea>
    </format>
    <format dxfId="52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>
            <x v="136"/>
          </reference>
        </references>
      </pivotArea>
    </format>
    <format dxfId="52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 selected="0">
            <x v="136"/>
          </reference>
          <reference field="6" count="1">
            <x v="195"/>
          </reference>
        </references>
      </pivotArea>
    </format>
    <format dxfId="52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>
            <x v="141"/>
          </reference>
        </references>
      </pivotArea>
    </format>
    <format dxfId="52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 selected="0">
            <x v="141"/>
          </reference>
          <reference field="6" count="1">
            <x v="361"/>
          </reference>
        </references>
      </pivotArea>
    </format>
    <format dxfId="51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>
            <x v="156"/>
          </reference>
        </references>
      </pivotArea>
    </format>
    <format dxfId="51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 selected="0">
            <x v="156"/>
          </reference>
          <reference field="6" count="3">
            <x v="181"/>
            <x v="255"/>
            <x v="310"/>
          </reference>
        </references>
      </pivotArea>
    </format>
    <format dxfId="51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>
            <x v="189"/>
          </reference>
        </references>
      </pivotArea>
    </format>
    <format dxfId="51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4"/>
          </reference>
          <reference field="5" count="1" selected="0">
            <x v="189"/>
          </reference>
          <reference field="6" count="1">
            <x v="307"/>
          </reference>
        </references>
      </pivotArea>
    </format>
    <format dxfId="515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42"/>
          </reference>
        </references>
      </pivotArea>
    </format>
    <format dxfId="51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42"/>
          </reference>
          <reference field="5" count="1">
            <x v="36"/>
          </reference>
        </references>
      </pivotArea>
    </format>
    <format dxfId="51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42"/>
          </reference>
          <reference field="5" count="1" selected="0">
            <x v="36"/>
          </reference>
          <reference field="6" count="1">
            <x v="224"/>
          </reference>
        </references>
      </pivotArea>
    </format>
    <format dxfId="51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42"/>
          </reference>
          <reference field="5" count="1">
            <x v="76"/>
          </reference>
        </references>
      </pivotArea>
    </format>
    <format dxfId="51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42"/>
          </reference>
          <reference field="5" count="1" selected="0">
            <x v="76"/>
          </reference>
          <reference field="6" count="1">
            <x v="157"/>
          </reference>
        </references>
      </pivotArea>
    </format>
    <format dxfId="51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42"/>
          </reference>
          <reference field="5" count="1">
            <x v="82"/>
          </reference>
        </references>
      </pivotArea>
    </format>
    <format dxfId="50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42"/>
          </reference>
          <reference field="5" count="1" selected="0">
            <x v="82"/>
          </reference>
          <reference field="6" count="2">
            <x v="312"/>
            <x v="407"/>
          </reference>
        </references>
      </pivotArea>
    </format>
    <format dxfId="508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68"/>
          </reference>
        </references>
      </pivotArea>
    </format>
    <format dxfId="50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50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7"/>
          </reference>
        </references>
      </pivotArea>
    </format>
    <format dxfId="505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75"/>
          </reference>
        </references>
      </pivotArea>
    </format>
    <format dxfId="50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75"/>
          </reference>
          <reference field="5" count="1">
            <x v="139"/>
          </reference>
        </references>
      </pivotArea>
    </format>
    <format dxfId="50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75"/>
          </reference>
          <reference field="5" count="1" selected="0">
            <x v="139"/>
          </reference>
          <reference field="6" count="1">
            <x v="330"/>
          </reference>
        </references>
      </pivotArea>
    </format>
    <format dxfId="502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0"/>
          </reference>
          <reference field="2" count="1" selected="0">
            <x v="0"/>
          </reference>
        </references>
      </pivotArea>
    </format>
    <format dxfId="50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0"/>
          </reference>
          <reference field="3" count="1">
            <x v="42"/>
          </reference>
        </references>
      </pivotArea>
    </format>
    <format dxfId="50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42"/>
          </reference>
          <reference field="5" count="1">
            <x v="36"/>
          </reference>
        </references>
      </pivotArea>
    </format>
    <format dxfId="49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42"/>
          </reference>
          <reference field="5" count="1" selected="0">
            <x v="36"/>
          </reference>
          <reference field="6" count="1">
            <x v="234"/>
          </reference>
        </references>
      </pivotArea>
    </format>
    <format dxfId="498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2"/>
          </reference>
          <reference field="2" count="1" selected="0">
            <x v="0"/>
          </reference>
        </references>
      </pivotArea>
    </format>
    <format dxfId="49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0"/>
          </reference>
          <reference field="3" count="1">
            <x v="42"/>
          </reference>
        </references>
      </pivotArea>
    </format>
    <format dxfId="49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42"/>
          </reference>
          <reference field="5" count="1">
            <x v="82"/>
          </reference>
        </references>
      </pivotArea>
    </format>
    <format dxfId="49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42"/>
          </reference>
          <reference field="5" count="1" selected="0">
            <x v="82"/>
          </reference>
          <reference field="6" count="2">
            <x v="74"/>
            <x v="237"/>
          </reference>
        </references>
      </pivotArea>
    </format>
    <format dxfId="494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"/>
          </reference>
        </references>
      </pivotArea>
    </format>
    <format dxfId="493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6"/>
          </reference>
          <reference field="2" count="1" selected="0">
            <x v="1"/>
          </reference>
        </references>
      </pivotArea>
    </format>
    <format dxfId="49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"/>
          </reference>
          <reference field="3" count="1">
            <x v="14"/>
          </reference>
        </references>
      </pivotArea>
    </format>
    <format dxfId="49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4"/>
          </reference>
          <reference field="5" count="1">
            <x v="105"/>
          </reference>
        </references>
      </pivotArea>
    </format>
    <format dxfId="49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4"/>
          </reference>
          <reference field="5" count="1" selected="0">
            <x v="105"/>
          </reference>
          <reference field="6" count="1">
            <x v="27"/>
          </reference>
        </references>
      </pivotArea>
    </format>
    <format dxfId="489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2"/>
          </reference>
          <reference field="2" count="1" selected="0">
            <x v="1"/>
          </reference>
        </references>
      </pivotArea>
    </format>
    <format dxfId="488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4"/>
          </reference>
        </references>
      </pivotArea>
    </format>
    <format dxfId="48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"/>
          </reference>
          <reference field="5" count="1">
            <x v="21"/>
          </reference>
        </references>
      </pivotArea>
    </format>
    <format dxfId="48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"/>
          </reference>
          <reference field="5" count="1" selected="0">
            <x v="21"/>
          </reference>
          <reference field="6" count="3">
            <x v="47"/>
            <x v="48"/>
            <x v="269"/>
          </reference>
        </references>
      </pivotArea>
    </format>
    <format dxfId="48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"/>
          </reference>
          <reference field="5" count="1">
            <x v="205"/>
          </reference>
        </references>
      </pivotArea>
    </format>
    <format dxfId="48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"/>
          </reference>
          <reference field="5" count="1" selected="0">
            <x v="205"/>
          </reference>
          <reference field="6" count="1">
            <x v="455"/>
          </reference>
        </references>
      </pivotArea>
    </format>
    <format dxfId="483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7"/>
          </reference>
        </references>
      </pivotArea>
    </format>
    <format dxfId="48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"/>
          </reference>
          <reference field="5" count="1">
            <x v="7"/>
          </reference>
        </references>
      </pivotArea>
    </format>
    <format dxfId="48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"/>
          </reference>
          <reference field="5" count="1" selected="0">
            <x v="7"/>
          </reference>
          <reference field="6" count="1">
            <x v="22"/>
          </reference>
        </references>
      </pivotArea>
    </format>
    <format dxfId="48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"/>
          </reference>
          <reference field="5" count="1">
            <x v="9"/>
          </reference>
        </references>
      </pivotArea>
    </format>
    <format dxfId="47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"/>
          </reference>
          <reference field="5" count="1" selected="0">
            <x v="9"/>
          </reference>
          <reference field="6" count="1">
            <x v="31"/>
          </reference>
        </references>
      </pivotArea>
    </format>
    <format dxfId="47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"/>
          </reference>
          <reference field="5" count="1">
            <x v="86"/>
          </reference>
        </references>
      </pivotArea>
    </format>
    <format dxfId="47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"/>
          </reference>
          <reference field="5" count="1" selected="0">
            <x v="86"/>
          </reference>
          <reference field="6" count="1">
            <x v="57"/>
          </reference>
        </references>
      </pivotArea>
    </format>
    <format dxfId="47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"/>
          </reference>
          <reference field="5" count="1">
            <x v="145"/>
          </reference>
        </references>
      </pivotArea>
    </format>
    <format dxfId="47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"/>
          </reference>
          <reference field="5" count="1" selected="0">
            <x v="145"/>
          </reference>
          <reference field="6" count="2">
            <x v="314"/>
            <x v="356"/>
          </reference>
        </references>
      </pivotArea>
    </format>
    <format dxfId="47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14"/>
          </reference>
        </references>
      </pivotArea>
    </format>
    <format dxfId="47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4"/>
          </reference>
          <reference field="5" count="1">
            <x v="0"/>
          </reference>
        </references>
      </pivotArea>
    </format>
    <format dxfId="47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4"/>
          </reference>
          <reference field="5" count="1" selected="0">
            <x v="0"/>
          </reference>
          <reference field="6" count="1">
            <x v="174"/>
          </reference>
        </references>
      </pivotArea>
    </format>
    <format dxfId="47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4"/>
          </reference>
          <reference field="5" count="1">
            <x v="105"/>
          </reference>
        </references>
      </pivotArea>
    </format>
    <format dxfId="47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4"/>
          </reference>
          <reference field="5" count="1" selected="0">
            <x v="105"/>
          </reference>
          <reference field="6" count="2">
            <x v="16"/>
            <x v="49"/>
          </reference>
        </references>
      </pivotArea>
    </format>
    <format dxfId="46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4"/>
          </reference>
          <reference field="5" count="1">
            <x v="134"/>
          </reference>
        </references>
      </pivotArea>
    </format>
    <format dxfId="46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4"/>
          </reference>
          <reference field="5" count="1" selected="0">
            <x v="134"/>
          </reference>
          <reference field="6" count="1">
            <x v="294"/>
          </reference>
        </references>
      </pivotArea>
    </format>
    <format dxfId="46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16"/>
          </reference>
        </references>
      </pivotArea>
    </format>
    <format dxfId="46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6"/>
          </reference>
          <reference field="5" count="1">
            <x v="12"/>
          </reference>
        </references>
      </pivotArea>
    </format>
    <format dxfId="46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6"/>
          </reference>
          <reference field="5" count="1" selected="0">
            <x v="12"/>
          </reference>
          <reference field="6" count="4">
            <x v="7"/>
            <x v="82"/>
            <x v="291"/>
            <x v="480"/>
          </reference>
        </references>
      </pivotArea>
    </format>
    <format dxfId="46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21"/>
          </reference>
        </references>
      </pivotArea>
    </format>
    <format dxfId="46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1"/>
          </reference>
          <reference field="5" count="1">
            <x v="40"/>
          </reference>
        </references>
      </pivotArea>
    </format>
    <format dxfId="46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1"/>
          </reference>
          <reference field="5" count="1" selected="0">
            <x v="40"/>
          </reference>
          <reference field="6" count="1">
            <x v="39"/>
          </reference>
        </references>
      </pivotArea>
    </format>
    <format dxfId="46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1"/>
          </reference>
          <reference field="5" count="1">
            <x v="88"/>
          </reference>
        </references>
      </pivotArea>
    </format>
    <format dxfId="46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1"/>
          </reference>
          <reference field="5" count="1" selected="0">
            <x v="88"/>
          </reference>
          <reference field="6" count="3">
            <x v="26"/>
            <x v="28"/>
            <x v="385"/>
          </reference>
        </references>
      </pivotArea>
    </format>
    <format dxfId="45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1"/>
          </reference>
          <reference field="5" count="1">
            <x v="157"/>
          </reference>
        </references>
      </pivotArea>
    </format>
    <format dxfId="45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1"/>
          </reference>
          <reference field="5" count="1" selected="0">
            <x v="157"/>
          </reference>
          <reference field="6" count="1">
            <x v="383"/>
          </reference>
        </references>
      </pivotArea>
    </format>
    <format dxfId="45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43"/>
          </reference>
        </references>
      </pivotArea>
    </format>
    <format dxfId="45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3"/>
          </reference>
          <reference field="5" count="1">
            <x v="5"/>
          </reference>
        </references>
      </pivotArea>
    </format>
    <format dxfId="45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3"/>
          </reference>
          <reference field="5" count="1" selected="0">
            <x v="5"/>
          </reference>
          <reference field="6" count="1">
            <x v="292"/>
          </reference>
        </references>
      </pivotArea>
    </format>
    <format dxfId="45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3"/>
          </reference>
          <reference field="5" count="1">
            <x v="45"/>
          </reference>
        </references>
      </pivotArea>
    </format>
    <format dxfId="45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3"/>
          </reference>
          <reference field="5" count="1" selected="0">
            <x v="45"/>
          </reference>
          <reference field="6" count="1">
            <x v="83"/>
          </reference>
        </references>
      </pivotArea>
    </format>
    <format dxfId="45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48"/>
          </reference>
        </references>
      </pivotArea>
    </format>
    <format dxfId="45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8"/>
          </reference>
          <reference field="5" count="1">
            <x v="152"/>
          </reference>
        </references>
      </pivotArea>
    </format>
    <format dxfId="45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8"/>
          </reference>
          <reference field="5" count="1" selected="0">
            <x v="152"/>
          </reference>
          <reference field="6" count="2">
            <x v="225"/>
            <x v="226"/>
          </reference>
        </references>
      </pivotArea>
    </format>
    <format dxfId="44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51"/>
          </reference>
        </references>
      </pivotArea>
    </format>
    <format dxfId="44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1"/>
          </reference>
          <reference field="5" count="1">
            <x v="25"/>
          </reference>
        </references>
      </pivotArea>
    </format>
    <format dxfId="44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1"/>
          </reference>
          <reference field="5" count="1" selected="0">
            <x v="25"/>
          </reference>
          <reference field="6" count="3">
            <x v="34"/>
            <x v="52"/>
            <x v="221"/>
          </reference>
        </references>
      </pivotArea>
    </format>
    <format dxfId="44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1"/>
          </reference>
          <reference field="5" count="1">
            <x v="39"/>
          </reference>
        </references>
      </pivotArea>
    </format>
    <format dxfId="44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1"/>
          </reference>
          <reference field="5" count="1" selected="0">
            <x v="39"/>
          </reference>
          <reference field="6" count="1">
            <x v="71"/>
          </reference>
        </references>
      </pivotArea>
    </format>
    <format dxfId="44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1"/>
          </reference>
          <reference field="5" count="1">
            <x v="68"/>
          </reference>
        </references>
      </pivotArea>
    </format>
    <format dxfId="44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1"/>
          </reference>
          <reference field="5" count="1" selected="0">
            <x v="68"/>
          </reference>
          <reference field="6" count="1">
            <x v="236"/>
          </reference>
        </references>
      </pivotArea>
    </format>
    <format dxfId="44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52"/>
          </reference>
        </references>
      </pivotArea>
    </format>
    <format dxfId="44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2"/>
          </reference>
          <reference field="5" count="1">
            <x v="20"/>
          </reference>
        </references>
      </pivotArea>
    </format>
    <format dxfId="44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2"/>
          </reference>
          <reference field="5" count="1" selected="0">
            <x v="20"/>
          </reference>
          <reference field="6" count="4">
            <x v="357"/>
            <x v="364"/>
            <x v="398"/>
            <x v="478"/>
          </reference>
        </references>
      </pivotArea>
    </format>
    <format dxfId="43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2"/>
          </reference>
          <reference field="5" count="1">
            <x v="204"/>
          </reference>
        </references>
      </pivotArea>
    </format>
    <format dxfId="43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2"/>
          </reference>
          <reference field="5" count="1" selected="0">
            <x v="204"/>
          </reference>
          <reference field="6" count="1">
            <x v="117"/>
          </reference>
        </references>
      </pivotArea>
    </format>
    <format dxfId="43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71"/>
          </reference>
        </references>
      </pivotArea>
    </format>
    <format dxfId="43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1"/>
          </reference>
          <reference field="5" count="1">
            <x v="54"/>
          </reference>
        </references>
      </pivotArea>
    </format>
    <format dxfId="43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1"/>
          </reference>
          <reference field="5" count="1" selected="0">
            <x v="54"/>
          </reference>
          <reference field="6" count="1">
            <x v="18"/>
          </reference>
        </references>
      </pivotArea>
    </format>
    <format dxfId="43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>
            <x v="72"/>
          </reference>
        </references>
      </pivotArea>
    </format>
    <format dxfId="43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2"/>
          </reference>
          <reference field="5" count="1">
            <x v="22"/>
          </reference>
        </references>
      </pivotArea>
    </format>
    <format dxfId="43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2"/>
          </reference>
          <reference field="5" count="1" selected="0">
            <x v="22"/>
          </reference>
          <reference field="6" count="2">
            <x v="33"/>
            <x v="360"/>
          </reference>
        </references>
      </pivotArea>
    </format>
    <format dxfId="43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2"/>
          </reference>
          <reference field="5" count="1">
            <x v="24"/>
          </reference>
        </references>
      </pivotArea>
    </format>
    <format dxfId="43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2"/>
          </reference>
          <reference field="5" count="1" selected="0">
            <x v="24"/>
          </reference>
          <reference field="6" count="1">
            <x v="19"/>
          </reference>
        </references>
      </pivotArea>
    </format>
    <format dxfId="42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2"/>
          </reference>
          <reference field="5" count="1">
            <x v="85"/>
          </reference>
        </references>
      </pivotArea>
    </format>
    <format dxfId="42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2"/>
          </reference>
          <reference field="5" count="1" selected="0">
            <x v="85"/>
          </reference>
          <reference field="6" count="1">
            <x v="38"/>
          </reference>
        </references>
      </pivotArea>
    </format>
    <format dxfId="42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2"/>
          </reference>
          <reference field="5" count="1">
            <x v="202"/>
          </reference>
        </references>
      </pivotArea>
    </format>
    <format dxfId="42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2"/>
          </reference>
          <reference field="5" count="1" selected="0">
            <x v="202"/>
          </reference>
          <reference field="6" count="2">
            <x v="12"/>
            <x v="17"/>
          </reference>
        </references>
      </pivotArea>
    </format>
    <format dxfId="425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5"/>
          </reference>
          <reference field="2" count="1" selected="0">
            <x v="1"/>
          </reference>
        </references>
      </pivotArea>
    </format>
    <format dxfId="42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1">
            <x v="68"/>
          </reference>
        </references>
      </pivotArea>
    </format>
    <format dxfId="42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42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7"/>
          </reference>
        </references>
      </pivotArea>
    </format>
    <format dxfId="42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"/>
          </reference>
        </references>
      </pivotArea>
    </format>
    <format dxfId="420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9"/>
          </reference>
          <reference field="2" count="1" selected="0">
            <x v="2"/>
          </reference>
        </references>
      </pivotArea>
    </format>
    <format dxfId="41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"/>
          </reference>
          <reference field="3" count="1">
            <x v="15"/>
          </reference>
        </references>
      </pivotArea>
    </format>
    <format dxfId="41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5" count="1">
            <x v="0"/>
          </reference>
        </references>
      </pivotArea>
    </format>
    <format dxfId="41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15"/>
          </reference>
          <reference field="5" count="1" selected="0">
            <x v="0"/>
          </reference>
          <reference field="6" count="1">
            <x v="204"/>
          </reference>
        </references>
      </pivotArea>
    </format>
    <format dxfId="41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3"/>
          </reference>
        </references>
      </pivotArea>
    </format>
    <format dxfId="415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0"/>
          </reference>
          <reference field="2" count="1" selected="0">
            <x v="3"/>
          </reference>
        </references>
      </pivotArea>
    </format>
    <format dxfId="41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0"/>
          </reference>
          <reference field="2" count="1" selected="0">
            <x v="3"/>
          </reference>
          <reference field="3" count="1">
            <x v="26"/>
          </reference>
        </references>
      </pivotArea>
    </format>
    <format dxfId="41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0"/>
          </reference>
          <reference field="2" count="1" selected="0">
            <x v="3"/>
          </reference>
          <reference field="3" count="1" selected="0">
            <x v="26"/>
          </reference>
          <reference field="5" count="1">
            <x v="0"/>
          </reference>
        </references>
      </pivotArea>
    </format>
    <format dxfId="41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0"/>
          </reference>
          <reference field="2" count="1" selected="0">
            <x v="3"/>
          </reference>
          <reference field="3" count="1" selected="0">
            <x v="26"/>
          </reference>
          <reference field="5" count="1" selected="0">
            <x v="0"/>
          </reference>
          <reference field="6" count="1">
            <x v="242"/>
          </reference>
        </references>
      </pivotArea>
    </format>
    <format dxfId="41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4"/>
          </reference>
        </references>
      </pivotArea>
    </format>
    <format dxfId="410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1"/>
          </reference>
          <reference field="2" count="1" selected="0">
            <x v="4"/>
          </reference>
        </references>
      </pivotArea>
    </format>
    <format dxfId="40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4"/>
          </reference>
          <reference field="3" count="1">
            <x v="27"/>
          </reference>
        </references>
      </pivotArea>
    </format>
    <format dxfId="40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4"/>
          </reference>
          <reference field="3" count="1" selected="0">
            <x v="27"/>
          </reference>
          <reference field="5" count="1">
            <x v="0"/>
          </reference>
        </references>
      </pivotArea>
    </format>
    <format dxfId="40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4"/>
          </reference>
          <reference field="3" count="1" selected="0">
            <x v="27"/>
          </reference>
          <reference field="5" count="1" selected="0">
            <x v="0"/>
          </reference>
          <reference field="6" count="1">
            <x v="243"/>
          </reference>
        </references>
      </pivotArea>
    </format>
    <format dxfId="40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5"/>
          </reference>
        </references>
      </pivotArea>
    </format>
    <format dxfId="405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0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 dxfId="40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5"/>
          </reference>
          <reference field="3" count="1" selected="0">
            <x v="28"/>
          </reference>
          <reference field="5" count="1">
            <x v="0"/>
          </reference>
        </references>
      </pivotArea>
    </format>
    <format dxfId="40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5"/>
          </reference>
          <reference field="3" count="1" selected="0">
            <x v="28"/>
          </reference>
          <reference field="5" count="1" selected="0">
            <x v="0"/>
          </reference>
          <reference field="6" count="1">
            <x v="244"/>
          </reference>
        </references>
      </pivotArea>
    </format>
    <format dxfId="40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6"/>
          </reference>
        </references>
      </pivotArea>
    </format>
    <format dxfId="400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4"/>
          </reference>
          <reference field="2" count="1" selected="0">
            <x v="6"/>
          </reference>
        </references>
      </pivotArea>
    </format>
    <format dxfId="39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6"/>
          </reference>
          <reference field="3" count="1">
            <x v="29"/>
          </reference>
        </references>
      </pivotArea>
    </format>
    <format dxfId="39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6"/>
          </reference>
          <reference field="3" count="1" selected="0">
            <x v="29"/>
          </reference>
          <reference field="5" count="1">
            <x v="0"/>
          </reference>
        </references>
      </pivotArea>
    </format>
    <format dxfId="39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6"/>
          </reference>
          <reference field="3" count="1" selected="0">
            <x v="29"/>
          </reference>
          <reference field="5" count="1" selected="0">
            <x v="0"/>
          </reference>
          <reference field="6" count="1">
            <x v="245"/>
          </reference>
        </references>
      </pivotArea>
    </format>
    <format dxfId="39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7"/>
          </reference>
        </references>
      </pivotArea>
    </format>
    <format dxfId="395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5"/>
          </reference>
          <reference field="2" count="1" selected="0">
            <x v="7"/>
          </reference>
        </references>
      </pivotArea>
    </format>
    <format dxfId="39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7"/>
          </reference>
          <reference field="3" count="1">
            <x v="30"/>
          </reference>
        </references>
      </pivotArea>
    </format>
    <format dxfId="39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7"/>
          </reference>
          <reference field="3" count="1" selected="0">
            <x v="30"/>
          </reference>
          <reference field="5" count="1">
            <x v="0"/>
          </reference>
        </references>
      </pivotArea>
    </format>
    <format dxfId="39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7"/>
          </reference>
          <reference field="3" count="1" selected="0">
            <x v="30"/>
          </reference>
          <reference field="5" count="1" selected="0">
            <x v="0"/>
          </reference>
          <reference field="6" count="1">
            <x v="246"/>
          </reference>
        </references>
      </pivotArea>
    </format>
    <format dxfId="39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8"/>
          </reference>
        </references>
      </pivotArea>
    </format>
    <format dxfId="390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6"/>
          </reference>
          <reference field="2" count="1" selected="0">
            <x v="8"/>
          </reference>
        </references>
      </pivotArea>
    </format>
    <format dxfId="38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8"/>
          </reference>
          <reference field="3" count="1">
            <x v="31"/>
          </reference>
        </references>
      </pivotArea>
    </format>
    <format dxfId="38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8"/>
          </reference>
          <reference field="3" count="1" selected="0">
            <x v="31"/>
          </reference>
          <reference field="5" count="1">
            <x v="0"/>
          </reference>
        </references>
      </pivotArea>
    </format>
    <format dxfId="38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8"/>
          </reference>
          <reference field="3" count="1" selected="0">
            <x v="31"/>
          </reference>
          <reference field="5" count="1" selected="0">
            <x v="0"/>
          </reference>
          <reference field="6" count="1">
            <x v="247"/>
          </reference>
        </references>
      </pivotArea>
    </format>
    <format dxfId="38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9"/>
          </reference>
        </references>
      </pivotArea>
    </format>
    <format dxfId="385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2"/>
          </reference>
          <reference field="2" count="1" selected="0">
            <x v="9"/>
          </reference>
        </references>
      </pivotArea>
    </format>
    <format dxfId="38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9"/>
          </reference>
          <reference field="3" count="1">
            <x v="32"/>
          </reference>
        </references>
      </pivotArea>
    </format>
    <format dxfId="38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9"/>
          </reference>
          <reference field="3" count="1" selected="0">
            <x v="32"/>
          </reference>
          <reference field="5" count="1">
            <x v="0"/>
          </reference>
        </references>
      </pivotArea>
    </format>
    <format dxfId="38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9"/>
          </reference>
          <reference field="3" count="1" selected="0">
            <x v="32"/>
          </reference>
          <reference field="5" count="1" selected="0">
            <x v="0"/>
          </reference>
          <reference field="6" count="1">
            <x v="248"/>
          </reference>
        </references>
      </pivotArea>
    </format>
    <format dxfId="38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0"/>
          </reference>
        </references>
      </pivotArea>
    </format>
    <format dxfId="380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9"/>
          </reference>
          <reference field="2" count="1" selected="0">
            <x v="10"/>
          </reference>
        </references>
      </pivotArea>
    </format>
    <format dxfId="37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10"/>
          </reference>
          <reference field="3" count="1">
            <x v="33"/>
          </reference>
        </references>
      </pivotArea>
    </format>
    <format dxfId="37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10"/>
          </reference>
          <reference field="3" count="1" selected="0">
            <x v="33"/>
          </reference>
          <reference field="5" count="1">
            <x v="0"/>
          </reference>
        </references>
      </pivotArea>
    </format>
    <format dxfId="37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10"/>
          </reference>
          <reference field="3" count="1" selected="0">
            <x v="33"/>
          </reference>
          <reference field="5" count="1" selected="0">
            <x v="0"/>
          </reference>
          <reference field="6" count="1">
            <x v="249"/>
          </reference>
        </references>
      </pivotArea>
    </format>
    <format dxfId="37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1"/>
          </reference>
        </references>
      </pivotArea>
    </format>
    <format dxfId="375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7"/>
          </reference>
          <reference field="2" count="1" selected="0">
            <x v="11"/>
          </reference>
        </references>
      </pivotArea>
    </format>
    <format dxfId="37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11"/>
          </reference>
          <reference field="3" count="1">
            <x v="34"/>
          </reference>
        </references>
      </pivotArea>
    </format>
    <format dxfId="37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11"/>
          </reference>
          <reference field="3" count="1" selected="0">
            <x v="34"/>
          </reference>
          <reference field="5" count="1">
            <x v="0"/>
          </reference>
        </references>
      </pivotArea>
    </format>
    <format dxfId="37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11"/>
          </reference>
          <reference field="3" count="1" selected="0">
            <x v="34"/>
          </reference>
          <reference field="5" count="1" selected="0">
            <x v="0"/>
          </reference>
          <reference field="6" count="1">
            <x v="250"/>
          </reference>
        </references>
      </pivotArea>
    </format>
    <format dxfId="37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2"/>
          </reference>
        </references>
      </pivotArea>
    </format>
    <format dxfId="370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0"/>
          </reference>
          <reference field="2" count="1" selected="0">
            <x v="12"/>
          </reference>
        </references>
      </pivotArea>
    </format>
    <format dxfId="36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12"/>
          </reference>
          <reference field="3" count="1">
            <x v="35"/>
          </reference>
        </references>
      </pivotArea>
    </format>
    <format dxfId="36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12"/>
          </reference>
          <reference field="3" count="1" selected="0">
            <x v="35"/>
          </reference>
          <reference field="5" count="1">
            <x v="0"/>
          </reference>
        </references>
      </pivotArea>
    </format>
    <format dxfId="36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12"/>
          </reference>
          <reference field="3" count="1" selected="0">
            <x v="35"/>
          </reference>
          <reference field="5" count="1" selected="0">
            <x v="0"/>
          </reference>
          <reference field="6" count="1">
            <x v="251"/>
          </reference>
        </references>
      </pivotArea>
    </format>
    <format dxfId="36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3"/>
          </reference>
        </references>
      </pivotArea>
    </format>
    <format dxfId="365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8"/>
          </reference>
          <reference field="2" count="1" selected="0">
            <x v="13"/>
          </reference>
        </references>
      </pivotArea>
    </format>
    <format dxfId="36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3"/>
          </reference>
          <reference field="3" count="1">
            <x v="36"/>
          </reference>
        </references>
      </pivotArea>
    </format>
    <format dxfId="36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3"/>
          </reference>
          <reference field="3" count="1" selected="0">
            <x v="36"/>
          </reference>
          <reference field="5" count="1">
            <x v="0"/>
          </reference>
        </references>
      </pivotArea>
    </format>
    <format dxfId="36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3"/>
          </reference>
          <reference field="3" count="1" selected="0">
            <x v="36"/>
          </reference>
          <reference field="5" count="1" selected="0">
            <x v="0"/>
          </reference>
          <reference field="6" count="1">
            <x v="252"/>
          </reference>
        </references>
      </pivotArea>
    </format>
    <format dxfId="36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4"/>
          </reference>
        </references>
      </pivotArea>
    </format>
    <format dxfId="360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"/>
          </reference>
          <reference field="2" count="1" selected="0">
            <x v="14"/>
          </reference>
        </references>
      </pivotArea>
    </format>
    <format dxfId="35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"/>
          </reference>
          <reference field="2" count="1" selected="0">
            <x v="14"/>
          </reference>
          <reference field="3" count="1">
            <x v="37"/>
          </reference>
        </references>
      </pivotArea>
    </format>
    <format dxfId="35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"/>
          </reference>
          <reference field="2" count="1" selected="0">
            <x v="14"/>
          </reference>
          <reference field="3" count="1" selected="0">
            <x v="37"/>
          </reference>
          <reference field="5" count="1">
            <x v="0"/>
          </reference>
        </references>
      </pivotArea>
    </format>
    <format dxfId="35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"/>
          </reference>
          <reference field="2" count="1" selected="0">
            <x v="14"/>
          </reference>
          <reference field="3" count="1" selected="0">
            <x v="37"/>
          </reference>
          <reference field="5" count="1" selected="0">
            <x v="0"/>
          </reference>
          <reference field="6" count="1">
            <x v="253"/>
          </reference>
        </references>
      </pivotArea>
    </format>
    <format dxfId="356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5"/>
          </reference>
        </references>
      </pivotArea>
    </format>
    <format dxfId="355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2"/>
          </reference>
          <reference field="2" count="1" selected="0">
            <x v="15"/>
          </reference>
        </references>
      </pivotArea>
    </format>
    <format dxfId="35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15"/>
          </reference>
          <reference field="3" count="1">
            <x v="38"/>
          </reference>
        </references>
      </pivotArea>
    </format>
    <format dxfId="35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15"/>
          </reference>
          <reference field="3" count="1" selected="0">
            <x v="38"/>
          </reference>
          <reference field="5" count="1">
            <x v="0"/>
          </reference>
        </references>
      </pivotArea>
    </format>
    <format dxfId="35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15"/>
          </reference>
          <reference field="3" count="1" selected="0">
            <x v="38"/>
          </reference>
          <reference field="5" count="1" selected="0">
            <x v="0"/>
          </reference>
          <reference field="6" count="1">
            <x v="254"/>
          </reference>
        </references>
      </pivotArea>
    </format>
    <format dxfId="35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6"/>
          </reference>
        </references>
      </pivotArea>
    </format>
    <format dxfId="350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3"/>
          </reference>
          <reference field="2" count="1" selected="0">
            <x v="16"/>
          </reference>
        </references>
      </pivotArea>
    </format>
    <format dxfId="34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>
            <x v="20"/>
          </reference>
        </references>
      </pivotArea>
    </format>
    <format dxfId="34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20"/>
          </reference>
          <reference field="5" count="1">
            <x v="118"/>
          </reference>
        </references>
      </pivotArea>
    </format>
    <format dxfId="34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20"/>
          </reference>
          <reference field="5" count="1" selected="0">
            <x v="118"/>
          </reference>
          <reference field="6" count="3">
            <x v="213"/>
            <x v="268"/>
            <x v="281"/>
          </reference>
        </references>
      </pivotArea>
    </format>
    <format dxfId="346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>
            <x v="53"/>
          </reference>
        </references>
      </pivotArea>
    </format>
    <format dxfId="34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2"/>
          </reference>
        </references>
      </pivotArea>
    </format>
    <format dxfId="34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2"/>
          </reference>
          <reference field="6" count="1">
            <x v="409"/>
          </reference>
        </references>
      </pivotArea>
    </format>
    <format dxfId="34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3"/>
          </reference>
        </references>
      </pivotArea>
    </format>
    <format dxfId="34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34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151"/>
          </reference>
        </references>
      </pivotArea>
    </format>
    <format dxfId="34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151"/>
          </reference>
          <reference field="6" count="1">
            <x v="4"/>
          </reference>
        </references>
      </pivotArea>
    </format>
    <format dxfId="33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165"/>
          </reference>
        </references>
      </pivotArea>
    </format>
    <format dxfId="33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165"/>
          </reference>
          <reference field="6" count="1">
            <x v="1"/>
          </reference>
        </references>
      </pivotArea>
    </format>
    <format dxfId="33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208"/>
          </reference>
        </references>
      </pivotArea>
    </format>
    <format dxfId="33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208"/>
          </reference>
          <reference field="6" count="1">
            <x v="464"/>
          </reference>
        </references>
      </pivotArea>
    </format>
    <format dxfId="33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209"/>
          </reference>
        </references>
      </pivotArea>
    </format>
    <format dxfId="33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209"/>
          </reference>
          <reference field="6" count="1">
            <x v="130"/>
          </reference>
        </references>
      </pivotArea>
    </format>
    <format dxfId="33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210"/>
          </reference>
        </references>
      </pivotArea>
    </format>
    <format dxfId="33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210"/>
          </reference>
          <reference field="6" count="1">
            <x v="131"/>
          </reference>
        </references>
      </pivotArea>
    </format>
    <format dxfId="33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211"/>
          </reference>
        </references>
      </pivotArea>
    </format>
    <format dxfId="33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211"/>
          </reference>
          <reference field="6" count="1">
            <x v="132"/>
          </reference>
        </references>
      </pivotArea>
    </format>
    <format dxfId="32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213"/>
          </reference>
        </references>
      </pivotArea>
    </format>
    <format dxfId="32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213"/>
          </reference>
          <reference field="6" count="1">
            <x v="133"/>
          </reference>
        </references>
      </pivotArea>
    </format>
    <format dxfId="32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214"/>
          </reference>
        </references>
      </pivotArea>
    </format>
    <format dxfId="32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214"/>
          </reference>
          <reference field="6" count="1">
            <x v="129"/>
          </reference>
        </references>
      </pivotArea>
    </format>
    <format dxfId="32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215"/>
          </reference>
        </references>
      </pivotArea>
    </format>
    <format dxfId="32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215"/>
          </reference>
          <reference field="6" count="1">
            <x v="2"/>
          </reference>
        </references>
      </pivotArea>
    </format>
    <format dxfId="32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>
            <x v="216"/>
          </reference>
        </references>
      </pivotArea>
    </format>
    <format dxfId="32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3"/>
          </reference>
          <reference field="5" count="1" selected="0">
            <x v="216"/>
          </reference>
          <reference field="6" count="1">
            <x v="460"/>
          </reference>
        </references>
      </pivotArea>
    </format>
    <format dxfId="32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>
            <x v="54"/>
          </reference>
        </references>
      </pivotArea>
    </format>
    <format dxfId="32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4"/>
          </reference>
          <reference field="5" count="1">
            <x v="79"/>
          </reference>
        </references>
      </pivotArea>
    </format>
    <format dxfId="31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4"/>
          </reference>
          <reference field="5" count="1" selected="0">
            <x v="79"/>
          </reference>
          <reference field="6" count="1">
            <x v="158"/>
          </reference>
        </references>
      </pivotArea>
    </format>
    <format dxfId="31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4"/>
          </reference>
          <reference field="5" count="1">
            <x v="111"/>
          </reference>
        </references>
      </pivotArea>
    </format>
    <format dxfId="31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54"/>
          </reference>
          <reference field="5" count="1" selected="0">
            <x v="111"/>
          </reference>
          <reference field="6" count="1">
            <x v="265"/>
          </reference>
        </references>
      </pivotArea>
    </format>
    <format dxfId="316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>
            <x v="65"/>
          </reference>
        </references>
      </pivotArea>
    </format>
    <format dxfId="31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65"/>
          </reference>
          <reference field="5" count="1">
            <x v="0"/>
          </reference>
        </references>
      </pivotArea>
    </format>
    <format dxfId="31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65"/>
          </reference>
          <reference field="5" count="1" selected="0">
            <x v="0"/>
          </reference>
          <reference field="6" count="7">
            <x v="389"/>
            <x v="390"/>
            <x v="391"/>
            <x v="392"/>
            <x v="393"/>
            <x v="410"/>
            <x v="435"/>
          </reference>
        </references>
      </pivotArea>
    </format>
    <format dxfId="313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>
            <x v="68"/>
          </reference>
        </references>
      </pivotArea>
    </format>
    <format dxfId="31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31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7"/>
          </reference>
        </references>
      </pivotArea>
    </format>
    <format dxfId="310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>
            <x v="70"/>
          </reference>
        </references>
      </pivotArea>
    </format>
    <format dxfId="30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70"/>
          </reference>
          <reference field="5" count="1">
            <x v="0"/>
          </reference>
        </references>
      </pivotArea>
    </format>
    <format dxfId="30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70"/>
          </reference>
          <reference field="5" count="1" selected="0">
            <x v="0"/>
          </reference>
          <reference field="6" count="2">
            <x v="166"/>
            <x v="413"/>
          </reference>
        </references>
      </pivotArea>
    </format>
    <format dxfId="307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7"/>
          </reference>
        </references>
      </pivotArea>
    </format>
    <format dxfId="306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4"/>
          </reference>
          <reference field="2" count="1" selected="0">
            <x v="17"/>
          </reference>
        </references>
      </pivotArea>
    </format>
    <format dxfId="305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>
            <x v="1"/>
          </reference>
        </references>
      </pivotArea>
    </format>
    <format dxfId="30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1"/>
          </reference>
          <reference field="5" count="1">
            <x v="184"/>
          </reference>
        </references>
      </pivotArea>
    </format>
    <format dxfId="30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1"/>
          </reference>
          <reference field="5" count="1" selected="0">
            <x v="184"/>
          </reference>
          <reference field="6" count="2">
            <x v="386"/>
            <x v="403"/>
          </reference>
        </references>
      </pivotArea>
    </format>
    <format dxfId="30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>
            <x v="10"/>
          </reference>
        </references>
      </pivotArea>
    </format>
    <format dxfId="30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10"/>
          </reference>
          <reference field="5" count="1">
            <x v="100"/>
          </reference>
        </references>
      </pivotArea>
    </format>
    <format dxfId="30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10"/>
          </reference>
          <reference field="5" count="1" selected="0">
            <x v="100"/>
          </reference>
          <reference field="6" count="2">
            <x v="185"/>
            <x v="293"/>
          </reference>
        </references>
      </pivotArea>
    </format>
    <format dxfId="29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>
            <x v="25"/>
          </reference>
        </references>
      </pivotArea>
    </format>
    <format dxfId="29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25"/>
          </reference>
          <reference field="5" count="1">
            <x v="15"/>
          </reference>
        </references>
      </pivotArea>
    </format>
    <format dxfId="29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25"/>
          </reference>
          <reference field="5" count="1" selected="0">
            <x v="15"/>
          </reference>
          <reference field="6" count="3">
            <x v="214"/>
            <x v="215"/>
            <x v="218"/>
          </reference>
        </references>
      </pivotArea>
    </format>
    <format dxfId="29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25"/>
          </reference>
          <reference field="5" count="1">
            <x v="162"/>
          </reference>
        </references>
      </pivotArea>
    </format>
    <format dxfId="29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25"/>
          </reference>
          <reference field="5" count="1" selected="0">
            <x v="162"/>
          </reference>
          <reference field="6" count="1">
            <x v="187"/>
          </reference>
        </references>
      </pivotArea>
    </format>
    <format dxfId="29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25"/>
          </reference>
          <reference field="5" count="1">
            <x v="172"/>
          </reference>
        </references>
      </pivotArea>
    </format>
    <format dxfId="29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25"/>
          </reference>
          <reference field="5" count="1" selected="0">
            <x v="172"/>
          </reference>
          <reference field="6" count="1">
            <x v="382"/>
          </reference>
        </references>
      </pivotArea>
    </format>
    <format dxfId="29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>
            <x v="68"/>
          </reference>
        </references>
      </pivotArea>
    </format>
    <format dxfId="29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29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4"/>
          </reference>
          <reference field="2" count="1" selected="0">
            <x v="17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7"/>
          </reference>
        </references>
      </pivotArea>
    </format>
    <format dxfId="289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8"/>
          </reference>
        </references>
      </pivotArea>
    </format>
    <format dxfId="288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5"/>
          </reference>
          <reference field="2" count="1" selected="0">
            <x v="18"/>
          </reference>
        </references>
      </pivotArea>
    </format>
    <format dxfId="28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>
            <x v="44"/>
          </reference>
        </references>
      </pivotArea>
    </format>
    <format dxfId="28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44"/>
          </reference>
          <reference field="5" count="1">
            <x v="99"/>
          </reference>
        </references>
      </pivotArea>
    </format>
    <format dxfId="28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44"/>
          </reference>
          <reference field="5" count="1" selected="0">
            <x v="99"/>
          </reference>
          <reference field="6" count="1">
            <x v="216"/>
          </reference>
        </references>
      </pivotArea>
    </format>
    <format dxfId="28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44"/>
          </reference>
          <reference field="5" count="1">
            <x v="199"/>
          </reference>
        </references>
      </pivotArea>
    </format>
    <format dxfId="28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44"/>
          </reference>
          <reference field="5" count="1" selected="0">
            <x v="199"/>
          </reference>
          <reference field="6" count="1">
            <x v="338"/>
          </reference>
        </references>
      </pivotArea>
    </format>
    <format dxfId="28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>
            <x v="45"/>
          </reference>
        </references>
      </pivotArea>
    </format>
    <format dxfId="28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45"/>
          </reference>
          <reference field="5" count="1">
            <x v="0"/>
          </reference>
        </references>
      </pivotArea>
    </format>
    <format dxfId="28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45"/>
          </reference>
          <reference field="5" count="1" selected="0">
            <x v="0"/>
          </reference>
          <reference field="6" count="1">
            <x v="418"/>
          </reference>
        </references>
      </pivotArea>
    </format>
    <format dxfId="27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>
            <x v="59"/>
          </reference>
        </references>
      </pivotArea>
    </format>
    <format dxfId="27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59"/>
          </reference>
          <reference field="5" count="1">
            <x v="0"/>
          </reference>
        </references>
      </pivotArea>
    </format>
    <format dxfId="27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59"/>
          </reference>
          <reference field="5" count="1" selected="0">
            <x v="0"/>
          </reference>
          <reference field="6" count="4">
            <x v="167"/>
            <x v="305"/>
            <x v="334"/>
            <x v="335"/>
          </reference>
        </references>
      </pivotArea>
    </format>
    <format dxfId="27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59"/>
          </reference>
          <reference field="5" count="1">
            <x v="179"/>
          </reference>
        </references>
      </pivotArea>
    </format>
    <format dxfId="27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59"/>
          </reference>
          <reference field="5" count="1" selected="0">
            <x v="179"/>
          </reference>
          <reference field="6" count="1">
            <x v="437"/>
          </reference>
        </references>
      </pivotArea>
    </format>
    <format dxfId="27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59"/>
          </reference>
          <reference field="5" count="1">
            <x v="185"/>
          </reference>
        </references>
      </pivotArea>
    </format>
    <format dxfId="27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59"/>
          </reference>
          <reference field="5" count="1" selected="0">
            <x v="185"/>
          </reference>
          <reference field="6" count="1">
            <x v="426"/>
          </reference>
        </references>
      </pivotArea>
    </format>
    <format dxfId="27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>
            <x v="62"/>
          </reference>
        </references>
      </pivotArea>
    </format>
    <format dxfId="27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62"/>
          </reference>
          <reference field="5" count="1">
            <x v="51"/>
          </reference>
        </references>
      </pivotArea>
    </format>
    <format dxfId="27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62"/>
          </reference>
          <reference field="5" count="1" selected="0">
            <x v="51"/>
          </reference>
          <reference field="6" count="1">
            <x v="112"/>
          </reference>
        </references>
      </pivotArea>
    </format>
    <format dxfId="26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62"/>
          </reference>
          <reference field="5" count="1">
            <x v="116"/>
          </reference>
        </references>
      </pivotArea>
    </format>
    <format dxfId="26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62"/>
          </reference>
          <reference field="5" count="1" selected="0">
            <x v="116"/>
          </reference>
          <reference field="6" count="1">
            <x v="200"/>
          </reference>
        </references>
      </pivotArea>
    </format>
    <format dxfId="26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62"/>
          </reference>
          <reference field="5" count="1">
            <x v="186"/>
          </reference>
        </references>
      </pivotArea>
    </format>
    <format dxfId="26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62"/>
          </reference>
          <reference field="5" count="1" selected="0">
            <x v="186"/>
          </reference>
          <reference field="6" count="1">
            <x v="296"/>
          </reference>
        </references>
      </pivotArea>
    </format>
    <format dxfId="265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>
            <x v="68"/>
          </reference>
        </references>
      </pivotArea>
    </format>
    <format dxfId="26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26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18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7"/>
          </reference>
        </references>
      </pivotArea>
    </format>
    <format dxfId="262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7"/>
          </reference>
          <reference field="2" count="1" selected="0">
            <x v="18"/>
          </reference>
        </references>
      </pivotArea>
    </format>
    <format dxfId="26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18"/>
          </reference>
          <reference field="3" count="1">
            <x v="40"/>
          </reference>
        </references>
      </pivotArea>
    </format>
    <format dxfId="26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18"/>
          </reference>
          <reference field="3" count="1" selected="0">
            <x v="40"/>
          </reference>
          <reference field="5" count="1">
            <x v="191"/>
          </reference>
        </references>
      </pivotArea>
    </format>
    <format dxfId="25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18"/>
          </reference>
          <reference field="3" count="1" selected="0">
            <x v="40"/>
          </reference>
          <reference field="5" count="1" selected="0">
            <x v="191"/>
          </reference>
          <reference field="6" count="1">
            <x v="469"/>
          </reference>
        </references>
      </pivotArea>
    </format>
    <format dxfId="258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8"/>
          </reference>
          <reference field="2" count="1" selected="0">
            <x v="18"/>
          </reference>
        </references>
      </pivotArea>
    </format>
    <format dxfId="25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8"/>
          </reference>
          <reference field="3" count="1">
            <x v="40"/>
          </reference>
        </references>
      </pivotArea>
    </format>
    <format dxfId="25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8"/>
          </reference>
          <reference field="3" count="1" selected="0">
            <x v="40"/>
          </reference>
          <reference field="5" count="1">
            <x v="0"/>
          </reference>
        </references>
      </pivotArea>
    </format>
    <format dxfId="25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8"/>
          </reference>
          <reference field="3" count="1" selected="0">
            <x v="40"/>
          </reference>
          <reference field="5" count="1" selected="0">
            <x v="0"/>
          </reference>
          <reference field="6" count="2">
            <x v="302"/>
            <x v="445"/>
          </reference>
        </references>
      </pivotArea>
    </format>
    <format dxfId="25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8"/>
          </reference>
          <reference field="3" count="1">
            <x v="62"/>
          </reference>
        </references>
      </pivotArea>
    </format>
    <format dxfId="25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8"/>
          </reference>
          <reference field="3" count="1" selected="0">
            <x v="62"/>
          </reference>
          <reference field="5" count="1">
            <x v="0"/>
          </reference>
        </references>
      </pivotArea>
    </format>
    <format dxfId="25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8"/>
          </reference>
          <reference field="3" count="1" selected="0">
            <x v="62"/>
          </reference>
          <reference field="5" count="1" selected="0">
            <x v="0"/>
          </reference>
          <reference field="6" count="3">
            <x v="387"/>
            <x v="388"/>
            <x v="473"/>
          </reference>
        </references>
      </pivotArea>
    </format>
    <format dxfId="25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8"/>
          </reference>
          <reference field="3" count="1" selected="0">
            <x v="62"/>
          </reference>
          <reference field="5" count="1">
            <x v="30"/>
          </reference>
        </references>
      </pivotArea>
    </format>
    <format dxfId="25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18"/>
          </reference>
          <reference field="3" count="1" selected="0">
            <x v="62"/>
          </reference>
          <reference field="5" count="1" selected="0">
            <x v="30"/>
          </reference>
          <reference field="6" count="1">
            <x v="99"/>
          </reference>
        </references>
      </pivotArea>
    </format>
    <format dxfId="249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2"/>
          </reference>
          <reference field="2" count="1" selected="0">
            <x v="18"/>
          </reference>
        </references>
      </pivotArea>
    </format>
    <format dxfId="248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8"/>
          </reference>
          <reference field="3" count="1">
            <x v="39"/>
          </reference>
        </references>
      </pivotArea>
    </format>
    <format dxfId="24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8"/>
          </reference>
          <reference field="3" count="1" selected="0">
            <x v="39"/>
          </reference>
          <reference field="5" count="1">
            <x v="112"/>
          </reference>
        </references>
      </pivotArea>
    </format>
    <format dxfId="24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2"/>
          </reference>
          <reference field="2" count="1" selected="0">
            <x v="18"/>
          </reference>
          <reference field="3" count="1" selected="0">
            <x v="39"/>
          </reference>
          <reference field="5" count="1" selected="0">
            <x v="112"/>
          </reference>
          <reference field="6" count="1">
            <x v="366"/>
          </reference>
        </references>
      </pivotArea>
    </format>
    <format dxfId="245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19"/>
          </reference>
        </references>
      </pivotArea>
    </format>
    <format dxfId="244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2"/>
          </reference>
          <reference field="2" count="1" selected="0">
            <x v="19"/>
          </reference>
        </references>
      </pivotArea>
    </format>
    <format dxfId="243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41"/>
          </reference>
        </references>
      </pivotArea>
    </format>
    <format dxfId="24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41"/>
          </reference>
          <reference field="5" count="1">
            <x v="0"/>
          </reference>
        </references>
      </pivotArea>
    </format>
    <format dxfId="24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41"/>
          </reference>
          <reference field="5" count="1" selected="0">
            <x v="0"/>
          </reference>
          <reference field="6" count="1">
            <x v="447"/>
          </reference>
        </references>
      </pivotArea>
    </format>
    <format dxfId="24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41"/>
          </reference>
          <reference field="5" count="1">
            <x v="114"/>
          </reference>
        </references>
      </pivotArea>
    </format>
    <format dxfId="23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41"/>
          </reference>
          <reference field="5" count="1" selected="0">
            <x v="114"/>
          </reference>
          <reference field="6" count="1">
            <x v="264"/>
          </reference>
        </references>
      </pivotArea>
    </format>
    <format dxfId="238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6"/>
          </reference>
          <reference field="2" count="1" selected="0">
            <x v="19"/>
          </reference>
        </references>
      </pivotArea>
    </format>
    <format dxfId="23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>
            <x v="13"/>
          </reference>
        </references>
      </pivotArea>
    </format>
    <format dxfId="23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13"/>
          </reference>
          <reference field="5" count="1">
            <x v="59"/>
          </reference>
        </references>
      </pivotArea>
    </format>
    <format dxfId="23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13"/>
          </reference>
          <reference field="5" count="1" selected="0">
            <x v="59"/>
          </reference>
          <reference field="6" count="2">
            <x v="235"/>
            <x v="416"/>
          </reference>
        </references>
      </pivotArea>
    </format>
    <format dxfId="23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13"/>
          </reference>
          <reference field="5" count="1">
            <x v="89"/>
          </reference>
        </references>
      </pivotArea>
    </format>
    <format dxfId="23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13"/>
          </reference>
          <reference field="5" count="1" selected="0">
            <x v="89"/>
          </reference>
          <reference field="6" count="1">
            <x v="124"/>
          </reference>
        </references>
      </pivotArea>
    </format>
    <format dxfId="23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13"/>
          </reference>
          <reference field="5" count="1">
            <x v="166"/>
          </reference>
        </references>
      </pivotArea>
    </format>
    <format dxfId="23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13"/>
          </reference>
          <reference field="5" count="1" selected="0">
            <x v="166"/>
          </reference>
          <reference field="6" count="1">
            <x v="15"/>
          </reference>
        </references>
      </pivotArea>
    </format>
    <format dxfId="230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>
            <x v="64"/>
          </reference>
        </references>
      </pivotArea>
    </format>
    <format dxfId="22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64"/>
          </reference>
          <reference field="5" count="1">
            <x v="75"/>
          </reference>
        </references>
      </pivotArea>
    </format>
    <format dxfId="22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64"/>
          </reference>
          <reference field="5" count="1" selected="0">
            <x v="75"/>
          </reference>
          <reference field="6" count="1">
            <x v="80"/>
          </reference>
        </references>
      </pivotArea>
    </format>
    <format dxfId="22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64"/>
          </reference>
          <reference field="5" count="1">
            <x v="192"/>
          </reference>
        </references>
      </pivotArea>
    </format>
    <format dxfId="22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64"/>
          </reference>
          <reference field="5" count="1" selected="0">
            <x v="192"/>
          </reference>
          <reference field="6" count="1">
            <x v="78"/>
          </reference>
        </references>
      </pivotArea>
    </format>
    <format dxfId="22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64"/>
          </reference>
          <reference field="5" count="1">
            <x v="206"/>
          </reference>
        </references>
      </pivotArea>
    </format>
    <format dxfId="22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6"/>
          </reference>
          <reference field="2" count="1" selected="0">
            <x v="19"/>
          </reference>
          <reference field="3" count="1" selected="0">
            <x v="64"/>
          </reference>
          <reference field="5" count="1" selected="0">
            <x v="206"/>
          </reference>
          <reference field="6" count="1">
            <x v="123"/>
          </reference>
        </references>
      </pivotArea>
    </format>
    <format dxfId="22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0"/>
          </reference>
        </references>
      </pivotArea>
    </format>
    <format dxfId="222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7"/>
          </reference>
          <reference field="2" count="1" selected="0">
            <x v="20"/>
          </reference>
        </references>
      </pivotArea>
    </format>
    <format dxfId="22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0"/>
          </reference>
          <reference field="3" count="1">
            <x v="49"/>
          </reference>
        </references>
      </pivotArea>
    </format>
    <format dxfId="22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0"/>
          </reference>
          <reference field="3" count="1" selected="0">
            <x v="49"/>
          </reference>
          <reference field="5" count="1">
            <x v="147"/>
          </reference>
        </references>
      </pivotArea>
    </format>
    <format dxfId="21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0"/>
          </reference>
          <reference field="3" count="1" selected="0">
            <x v="49"/>
          </reference>
          <reference field="5" count="1" selected="0">
            <x v="147"/>
          </reference>
          <reference field="6" count="1">
            <x v="345"/>
          </reference>
        </references>
      </pivotArea>
    </format>
    <format dxfId="218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0"/>
          </reference>
          <reference field="3" count="1">
            <x v="50"/>
          </reference>
        </references>
      </pivotArea>
    </format>
    <format dxfId="21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0"/>
          </reference>
          <reference field="3" count="1" selected="0">
            <x v="50"/>
          </reference>
          <reference field="5" count="1">
            <x v="67"/>
          </reference>
        </references>
      </pivotArea>
    </format>
    <format dxfId="21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0"/>
          </reference>
          <reference field="3" count="1" selected="0">
            <x v="50"/>
          </reference>
          <reference field="5" count="1" selected="0">
            <x v="67"/>
          </reference>
          <reference field="6" count="1">
            <x v="465"/>
          </reference>
        </references>
      </pivotArea>
    </format>
    <format dxfId="215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0"/>
          </reference>
          <reference field="3" count="1">
            <x v="68"/>
          </reference>
        </references>
      </pivotArea>
    </format>
    <format dxfId="21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0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21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0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7"/>
          </reference>
        </references>
      </pivotArea>
    </format>
    <format dxfId="212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8"/>
          </reference>
          <reference field="2" count="1" selected="0">
            <x v="20"/>
          </reference>
        </references>
      </pivotArea>
    </format>
    <format dxfId="21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>
            <x v="0"/>
          </reference>
        </references>
      </pivotArea>
    </format>
    <format dxfId="21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0"/>
          </reference>
          <reference field="5" count="1">
            <x v="0"/>
          </reference>
        </references>
      </pivotArea>
    </format>
    <format dxfId="20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0"/>
          </reference>
          <reference field="5" count="1" selected="0">
            <x v="0"/>
          </reference>
          <reference field="6" count="1">
            <x v="306"/>
          </reference>
        </references>
      </pivotArea>
    </format>
    <format dxfId="20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0"/>
          </reference>
          <reference field="5" count="1">
            <x v="55"/>
          </reference>
        </references>
      </pivotArea>
    </format>
    <format dxfId="20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0"/>
          </reference>
          <reference field="5" count="1" selected="0">
            <x v="55"/>
          </reference>
          <reference field="6" count="1">
            <x v="101"/>
          </reference>
        </references>
      </pivotArea>
    </format>
    <format dxfId="206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>
            <x v="22"/>
          </reference>
        </references>
      </pivotArea>
    </format>
    <format dxfId="20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22"/>
          </reference>
          <reference field="5" count="1">
            <x v="142"/>
          </reference>
        </references>
      </pivotArea>
    </format>
    <format dxfId="20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22"/>
          </reference>
          <reference field="5" count="1" selected="0">
            <x v="142"/>
          </reference>
          <reference field="6" count="1">
            <x v="298"/>
          </reference>
        </references>
      </pivotArea>
    </format>
    <format dxfId="20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22"/>
          </reference>
          <reference field="5" count="1">
            <x v="220"/>
          </reference>
        </references>
      </pivotArea>
    </format>
    <format dxfId="20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22"/>
          </reference>
          <reference field="5" count="1" selected="0">
            <x v="220"/>
          </reference>
          <reference field="6" count="1">
            <x v="280"/>
          </reference>
        </references>
      </pivotArea>
    </format>
    <format dxfId="20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>
            <x v="46"/>
          </reference>
        </references>
      </pivotArea>
    </format>
    <format dxfId="20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46"/>
          </reference>
          <reference field="5" count="1">
            <x v="33"/>
          </reference>
        </references>
      </pivotArea>
    </format>
    <format dxfId="19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46"/>
          </reference>
          <reference field="5" count="1" selected="0">
            <x v="33"/>
          </reference>
          <reference field="6" count="1">
            <x v="66"/>
          </reference>
        </references>
      </pivotArea>
    </format>
    <format dxfId="19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46"/>
          </reference>
          <reference field="5" count="1">
            <x v="34"/>
          </reference>
        </references>
      </pivotArea>
    </format>
    <format dxfId="19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46"/>
          </reference>
          <reference field="5" count="1" selected="0">
            <x v="34"/>
          </reference>
          <reference field="6" count="1">
            <x v="65"/>
          </reference>
        </references>
      </pivotArea>
    </format>
    <format dxfId="19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46"/>
          </reference>
          <reference field="5" count="1">
            <x v="57"/>
          </reference>
        </references>
      </pivotArea>
    </format>
    <format dxfId="19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46"/>
          </reference>
          <reference field="5" count="1" selected="0">
            <x v="57"/>
          </reference>
          <reference field="6" count="1">
            <x v="92"/>
          </reference>
        </references>
      </pivotArea>
    </format>
    <format dxfId="19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46"/>
          </reference>
          <reference field="5" count="1">
            <x v="198"/>
          </reference>
        </references>
      </pivotArea>
    </format>
    <format dxfId="19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46"/>
          </reference>
          <reference field="5" count="1" selected="0">
            <x v="198"/>
          </reference>
          <reference field="6" count="1">
            <x v="471"/>
          </reference>
        </references>
      </pivotArea>
    </format>
    <format dxfId="19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>
            <x v="60"/>
          </reference>
        </references>
      </pivotArea>
    </format>
    <format dxfId="19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0"/>
          </reference>
          <reference field="5" count="1">
            <x v="125"/>
          </reference>
        </references>
      </pivotArea>
    </format>
    <format dxfId="19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0"/>
          </reference>
          <reference field="5" count="1" selected="0">
            <x v="125"/>
          </reference>
          <reference field="6" count="1">
            <x v="279"/>
          </reference>
        </references>
      </pivotArea>
    </format>
    <format dxfId="18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0"/>
          </reference>
          <reference field="5" count="1">
            <x v="219"/>
          </reference>
        </references>
      </pivotArea>
    </format>
    <format dxfId="18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0"/>
          </reference>
          <reference field="5" count="1" selected="0">
            <x v="219"/>
          </reference>
          <reference field="6" count="1">
            <x v="211"/>
          </reference>
        </references>
      </pivotArea>
    </format>
    <format dxfId="18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>
            <x v="66"/>
          </reference>
        </references>
      </pivotArea>
    </format>
    <format dxfId="18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>
            <x v="8"/>
          </reference>
        </references>
      </pivotArea>
    </format>
    <format dxfId="18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 selected="0">
            <x v="8"/>
          </reference>
          <reference field="6" count="1">
            <x v="13"/>
          </reference>
        </references>
      </pivotArea>
    </format>
    <format dxfId="18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>
            <x v="43"/>
          </reference>
        </references>
      </pivotArea>
    </format>
    <format dxfId="18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 selected="0">
            <x v="43"/>
          </reference>
          <reference field="6" count="1">
            <x v="113"/>
          </reference>
        </references>
      </pivotArea>
    </format>
    <format dxfId="18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>
            <x v="131"/>
          </reference>
        </references>
      </pivotArea>
    </format>
    <format dxfId="18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 selected="0">
            <x v="131"/>
          </reference>
          <reference field="6" count="1">
            <x v="301"/>
          </reference>
        </references>
      </pivotArea>
    </format>
    <format dxfId="18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>
            <x v="132"/>
          </reference>
        </references>
      </pivotArea>
    </format>
    <format dxfId="17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 selected="0">
            <x v="132"/>
          </reference>
          <reference field="6" count="1">
            <x v="300"/>
          </reference>
        </references>
      </pivotArea>
    </format>
    <format dxfId="17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>
            <x v="197"/>
          </reference>
        </references>
      </pivotArea>
    </format>
    <format dxfId="17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 selected="0">
            <x v="197"/>
          </reference>
          <reference field="6" count="1">
            <x v="332"/>
          </reference>
        </references>
      </pivotArea>
    </format>
    <format dxfId="17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>
            <x v="207"/>
          </reference>
        </references>
      </pivotArea>
    </format>
    <format dxfId="17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6"/>
          </reference>
          <reference field="5" count="1" selected="0">
            <x v="207"/>
          </reference>
          <reference field="6" count="1">
            <x v="459"/>
          </reference>
        </references>
      </pivotArea>
    </format>
    <format dxfId="17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>
            <x v="68"/>
          </reference>
        </references>
      </pivotArea>
    </format>
    <format dxfId="17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17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8"/>
          </reference>
          <reference field="2" count="1" selected="0">
            <x v="20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7"/>
          </reference>
        </references>
      </pivotArea>
    </format>
    <format dxfId="171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1"/>
          </reference>
        </references>
      </pivotArea>
    </format>
    <format dxfId="170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5"/>
          </reference>
          <reference field="2" count="1" selected="0">
            <x v="21"/>
          </reference>
        </references>
      </pivotArea>
    </format>
    <format dxfId="16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>
            <x v="9"/>
          </reference>
        </references>
      </pivotArea>
    </format>
    <format dxfId="16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9"/>
          </reference>
          <reference field="5" count="1">
            <x v="63"/>
          </reference>
        </references>
      </pivotArea>
    </format>
    <format dxfId="16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9"/>
          </reference>
          <reference field="5" count="1" selected="0">
            <x v="63"/>
          </reference>
          <reference field="6" count="1">
            <x v="481"/>
          </reference>
        </references>
      </pivotArea>
    </format>
    <format dxfId="16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9"/>
          </reference>
          <reference field="5" count="1">
            <x v="87"/>
          </reference>
        </references>
      </pivotArea>
    </format>
    <format dxfId="16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9"/>
          </reference>
          <reference field="5" count="1" selected="0">
            <x v="87"/>
          </reference>
          <reference field="6" count="1">
            <x v="227"/>
          </reference>
        </references>
      </pivotArea>
    </format>
    <format dxfId="16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9"/>
          </reference>
          <reference field="5" count="1">
            <x v="164"/>
          </reference>
        </references>
      </pivotArea>
    </format>
    <format dxfId="16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9"/>
          </reference>
          <reference field="5" count="1" selected="0">
            <x v="164"/>
          </reference>
          <reference field="6" count="1">
            <x v="439"/>
          </reference>
        </references>
      </pivotArea>
    </format>
    <format dxfId="16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>
            <x v="17"/>
          </reference>
        </references>
      </pivotArea>
    </format>
    <format dxfId="16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>
            <x v="0"/>
          </reference>
        </references>
      </pivotArea>
    </format>
    <format dxfId="16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 selected="0">
            <x v="0"/>
          </reference>
          <reference field="6" count="2">
            <x v="55"/>
            <x v="374"/>
          </reference>
        </references>
      </pivotArea>
    </format>
    <format dxfId="15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>
            <x v="16"/>
          </reference>
        </references>
      </pivotArea>
    </format>
    <format dxfId="15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 selected="0">
            <x v="16"/>
          </reference>
          <reference field="6" count="1">
            <x v="477"/>
          </reference>
        </references>
      </pivotArea>
    </format>
    <format dxfId="15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>
            <x v="119"/>
          </reference>
        </references>
      </pivotArea>
    </format>
    <format dxfId="15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 selected="0">
            <x v="119"/>
          </reference>
          <reference field="6" count="1">
            <x v="138"/>
          </reference>
        </references>
      </pivotArea>
    </format>
    <format dxfId="15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>
            <x v="120"/>
          </reference>
        </references>
      </pivotArea>
    </format>
    <format dxfId="15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 selected="0">
            <x v="120"/>
          </reference>
          <reference field="6" count="1">
            <x v="272"/>
          </reference>
        </references>
      </pivotArea>
    </format>
    <format dxfId="15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>
            <x v="155"/>
          </reference>
        </references>
      </pivotArea>
    </format>
    <format dxfId="15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 selected="0">
            <x v="155"/>
          </reference>
          <reference field="6" count="1">
            <x v="380"/>
          </reference>
        </references>
      </pivotArea>
    </format>
    <format dxfId="15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>
            <x v="177"/>
          </reference>
        </references>
      </pivotArea>
    </format>
    <format dxfId="15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 selected="0">
            <x v="177"/>
          </reference>
          <reference field="6" count="1">
            <x v="14"/>
          </reference>
        </references>
      </pivotArea>
    </format>
    <format dxfId="14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>
            <x v="178"/>
          </reference>
        </references>
      </pivotArea>
    </format>
    <format dxfId="14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17"/>
          </reference>
          <reference field="5" count="1" selected="0">
            <x v="178"/>
          </reference>
          <reference field="6" count="1">
            <x v="368"/>
          </reference>
        </references>
      </pivotArea>
    </format>
    <format dxfId="14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>
            <x v="23"/>
          </reference>
        </references>
      </pivotArea>
    </format>
    <format dxfId="14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23"/>
          </reference>
          <reference field="5" count="1">
            <x v="49"/>
          </reference>
        </references>
      </pivotArea>
    </format>
    <format dxfId="14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23"/>
          </reference>
          <reference field="5" count="1" selected="0">
            <x v="49"/>
          </reference>
          <reference field="6" count="1">
            <x v="93"/>
          </reference>
        </references>
      </pivotArea>
    </format>
    <format dxfId="14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23"/>
          </reference>
          <reference field="5" count="1">
            <x v="97"/>
          </reference>
        </references>
      </pivotArea>
    </format>
    <format dxfId="14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23"/>
          </reference>
          <reference field="5" count="1" selected="0">
            <x v="97"/>
          </reference>
          <reference field="6" count="1">
            <x v="105"/>
          </reference>
        </references>
      </pivotArea>
    </format>
    <format dxfId="14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>
            <x v="56"/>
          </reference>
        </references>
      </pivotArea>
    </format>
    <format dxfId="14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56"/>
          </reference>
          <reference field="5" count="1">
            <x v="69"/>
          </reference>
        </references>
      </pivotArea>
    </format>
    <format dxfId="14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56"/>
          </reference>
          <reference field="5" count="1" selected="0">
            <x v="69"/>
          </reference>
          <reference field="6" count="1">
            <x v="120"/>
          </reference>
        </references>
      </pivotArea>
    </format>
    <format dxfId="13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56"/>
          </reference>
          <reference field="5" count="1">
            <x v="94"/>
          </reference>
        </references>
      </pivotArea>
    </format>
    <format dxfId="13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56"/>
          </reference>
          <reference field="5" count="1" selected="0">
            <x v="94"/>
          </reference>
          <reference field="6" count="1">
            <x v="452"/>
          </reference>
        </references>
      </pivotArea>
    </format>
    <format dxfId="13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56"/>
          </reference>
          <reference field="5" count="1">
            <x v="129"/>
          </reference>
        </references>
      </pivotArea>
    </format>
    <format dxfId="13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56"/>
          </reference>
          <reference field="5" count="1" selected="0">
            <x v="129"/>
          </reference>
          <reference field="6" count="1">
            <x v="288"/>
          </reference>
        </references>
      </pivotArea>
    </format>
    <format dxfId="13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56"/>
          </reference>
          <reference field="5" count="1">
            <x v="146"/>
          </reference>
        </references>
      </pivotArea>
    </format>
    <format dxfId="13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56"/>
          </reference>
          <reference field="5" count="1" selected="0">
            <x v="146"/>
          </reference>
          <reference field="6" count="1">
            <x v="344"/>
          </reference>
        </references>
      </pivotArea>
    </format>
    <format dxfId="13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56"/>
          </reference>
          <reference field="5" count="1">
            <x v="200"/>
          </reference>
        </references>
      </pivotArea>
    </format>
    <format dxfId="13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56"/>
          </reference>
          <reference field="5" count="1" selected="0">
            <x v="200"/>
          </reference>
          <reference field="6" count="1">
            <x v="119"/>
          </reference>
        </references>
      </pivotArea>
    </format>
    <format dxfId="13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>
            <x v="68"/>
          </reference>
        </references>
      </pivotArea>
    </format>
    <format dxfId="13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12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5"/>
          </reference>
          <reference field="2" count="1" selected="0">
            <x v="21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7"/>
          </reference>
        </references>
      </pivotArea>
    </format>
    <format dxfId="12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2"/>
          </reference>
        </references>
      </pivotArea>
    </format>
    <format dxfId="127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"/>
          </reference>
          <reference field="2" count="1" selected="0">
            <x v="22"/>
          </reference>
        </references>
      </pivotArea>
    </format>
    <format dxfId="126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"/>
          </reference>
          <reference field="2" count="1" selected="0">
            <x v="22"/>
          </reference>
          <reference field="3" count="1">
            <x v="68"/>
          </reference>
        </references>
      </pivotArea>
    </format>
    <format dxfId="12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"/>
          </reference>
          <reference field="2" count="1" selected="0">
            <x v="22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12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"/>
          </reference>
          <reference field="2" count="1" selected="0">
            <x v="22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8"/>
          </reference>
        </references>
      </pivotArea>
    </format>
    <format dxfId="123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2"/>
          </reference>
          <reference field="2" count="1" selected="0">
            <x v="22"/>
          </reference>
        </references>
      </pivotArea>
    </format>
    <format dxfId="12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22"/>
          </reference>
          <reference field="3" count="1">
            <x v="68"/>
          </reference>
        </references>
      </pivotArea>
    </format>
    <format dxfId="12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22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12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2"/>
          </reference>
          <reference field="2" count="1" selected="0">
            <x v="22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8"/>
          </reference>
        </references>
      </pivotArea>
    </format>
    <format dxfId="119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7"/>
          </reference>
          <reference field="2" count="1" selected="0">
            <x v="22"/>
          </reference>
        </references>
      </pivotArea>
    </format>
    <format dxfId="118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>
            <x v="2"/>
          </reference>
        </references>
      </pivotArea>
    </format>
    <format dxfId="11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>
            <x v="64"/>
          </reference>
        </references>
      </pivotArea>
    </format>
    <format dxfId="11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 selected="0">
            <x v="64"/>
          </reference>
          <reference field="6" count="1">
            <x v="142"/>
          </reference>
        </references>
      </pivotArea>
    </format>
    <format dxfId="11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>
            <x v="90"/>
          </reference>
        </references>
      </pivotArea>
    </format>
    <format dxfId="11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 selected="0">
            <x v="90"/>
          </reference>
          <reference field="6" count="1">
            <x v="9"/>
          </reference>
        </references>
      </pivotArea>
    </format>
    <format dxfId="11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>
            <x v="91"/>
          </reference>
        </references>
      </pivotArea>
    </format>
    <format dxfId="11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 selected="0">
            <x v="91"/>
          </reference>
          <reference field="6" count="2">
            <x v="8"/>
            <x v="81"/>
          </reference>
        </references>
      </pivotArea>
    </format>
    <format dxfId="11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>
            <x v="96"/>
          </reference>
        </references>
      </pivotArea>
    </format>
    <format dxfId="11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 selected="0">
            <x v="96"/>
          </reference>
          <reference field="6" count="5">
            <x v="239"/>
            <x v="241"/>
            <x v="284"/>
            <x v="328"/>
            <x v="369"/>
          </reference>
        </references>
      </pivotArea>
    </format>
    <format dxfId="10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>
            <x v="98"/>
          </reference>
        </references>
      </pivotArea>
    </format>
    <format dxfId="10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 selected="0">
            <x v="98"/>
          </reference>
          <reference field="6" count="1">
            <x v="209"/>
          </reference>
        </references>
      </pivotArea>
    </format>
    <format dxfId="10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>
            <x v="169"/>
          </reference>
        </references>
      </pivotArea>
    </format>
    <format dxfId="10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 selected="0">
            <x v="169"/>
          </reference>
          <reference field="6" count="1">
            <x v="425"/>
          </reference>
        </references>
      </pivotArea>
    </format>
    <format dxfId="10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>
            <x v="183"/>
          </reference>
        </references>
      </pivotArea>
    </format>
    <format dxfId="10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1" selected="0">
            <x v="183"/>
          </reference>
          <reference field="6" count="1">
            <x v="193"/>
          </reference>
        </references>
      </pivotArea>
    </format>
    <format dxfId="103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>
            <x v="61"/>
          </reference>
        </references>
      </pivotArea>
    </format>
    <format dxfId="10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61"/>
          </reference>
          <reference field="5" count="1">
            <x v="221"/>
          </reference>
        </references>
      </pivotArea>
    </format>
    <format dxfId="10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7"/>
          </reference>
          <reference field="2" count="1" selected="0">
            <x v="22"/>
          </reference>
          <reference field="3" count="1" selected="0">
            <x v="61"/>
          </reference>
          <reference field="5" count="1" selected="0">
            <x v="221"/>
          </reference>
          <reference field="6" count="1">
            <x v="238"/>
          </reference>
        </references>
      </pivotArea>
    </format>
    <format dxfId="100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9"/>
          </reference>
          <reference field="2" count="1" selected="0">
            <x v="22"/>
          </reference>
        </references>
      </pivotArea>
    </format>
    <format dxfId="99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>
            <x v="58"/>
          </reference>
        </references>
      </pivotArea>
    </format>
    <format dxfId="9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 selected="0">
            <x v="58"/>
          </reference>
          <reference field="5" count="1">
            <x v="0"/>
          </reference>
        </references>
      </pivotArea>
    </format>
    <format dxfId="9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 selected="0">
            <x v="58"/>
          </reference>
          <reference field="5" count="1" selected="0">
            <x v="0"/>
          </reference>
          <reference field="6" count="1">
            <x v="343"/>
          </reference>
        </references>
      </pivotArea>
    </format>
    <format dxfId="9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 selected="0">
            <x v="58"/>
          </reference>
          <reference field="5" count="1">
            <x v="38"/>
          </reference>
        </references>
      </pivotArea>
    </format>
    <format dxfId="9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 selected="0">
            <x v="58"/>
          </reference>
          <reference field="5" count="1" selected="0">
            <x v="38"/>
          </reference>
          <reference field="6" count="1">
            <x v="72"/>
          </reference>
        </references>
      </pivotArea>
    </format>
    <format dxfId="94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>
            <x v="61"/>
          </reference>
        </references>
      </pivotArea>
    </format>
    <format dxfId="9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 selected="0">
            <x v="61"/>
          </reference>
          <reference field="5" count="1">
            <x v="29"/>
          </reference>
        </references>
      </pivotArea>
    </format>
    <format dxfId="9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 selected="0">
            <x v="61"/>
          </reference>
          <reference field="5" count="1" selected="0">
            <x v="29"/>
          </reference>
          <reference field="6" count="7">
            <x v="58"/>
            <x v="69"/>
            <x v="170"/>
            <x v="267"/>
            <x v="373"/>
            <x v="467"/>
            <x v="472"/>
          </reference>
        </references>
      </pivotArea>
    </format>
    <format dxfId="9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 selected="0">
            <x v="61"/>
          </reference>
          <reference field="5" count="1">
            <x v="80"/>
          </reference>
        </references>
      </pivotArea>
    </format>
    <format dxfId="9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 selected="0">
            <x v="61"/>
          </reference>
          <reference field="5" count="1" selected="0">
            <x v="80"/>
          </reference>
          <reference field="6" count="1">
            <x v="160"/>
          </reference>
        </references>
      </pivotArea>
    </format>
    <format dxfId="8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 selected="0">
            <x v="61"/>
          </reference>
          <reference field="5" count="1">
            <x v="108"/>
          </reference>
        </references>
      </pivotArea>
    </format>
    <format dxfId="8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2"/>
          </reference>
          <reference field="3" count="1" selected="0">
            <x v="61"/>
          </reference>
          <reference field="5" count="1" selected="0">
            <x v="108"/>
          </reference>
          <reference field="6" count="1">
            <x v="449"/>
          </reference>
        </references>
      </pivotArea>
    </format>
    <format dxfId="87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1"/>
          </reference>
          <reference field="2" count="1" selected="0">
            <x v="22"/>
          </reference>
        </references>
      </pivotArea>
    </format>
    <format dxfId="86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>
            <x v="5"/>
          </reference>
        </references>
      </pivotArea>
    </format>
    <format dxfId="8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"/>
          </reference>
          <reference field="5" count="1">
            <x v="0"/>
          </reference>
        </references>
      </pivotArea>
    </format>
    <format dxfId="8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"/>
          </reference>
          <reference field="5" count="1" selected="0">
            <x v="0"/>
          </reference>
          <reference field="6" count="1">
            <x v="308"/>
          </reference>
        </references>
      </pivotArea>
    </format>
    <format dxfId="8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"/>
          </reference>
          <reference field="5" count="1">
            <x v="72"/>
          </reference>
        </references>
      </pivotArea>
    </format>
    <format dxfId="8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"/>
          </reference>
          <reference field="5" count="1" selected="0">
            <x v="72"/>
          </reference>
          <reference field="6" count="1">
            <x v="208"/>
          </reference>
        </references>
      </pivotArea>
    </format>
    <format dxfId="8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"/>
          </reference>
          <reference field="5" count="1">
            <x v="81"/>
          </reference>
        </references>
      </pivotArea>
    </format>
    <format dxfId="8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"/>
          </reference>
          <reference field="5" count="1" selected="0">
            <x v="81"/>
          </reference>
          <reference field="6" count="1">
            <x v="210"/>
          </reference>
        </references>
      </pivotArea>
    </format>
    <format dxfId="7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"/>
          </reference>
          <reference field="5" count="1">
            <x v="127"/>
          </reference>
        </references>
      </pivotArea>
    </format>
    <format dxfId="7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"/>
          </reference>
          <reference field="5" count="1" selected="0">
            <x v="127"/>
          </reference>
          <reference field="6" count="1">
            <x v="309"/>
          </reference>
        </references>
      </pivotArea>
    </format>
    <format dxfId="7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>
            <x v="58"/>
          </reference>
        </references>
      </pivotArea>
    </format>
    <format dxfId="7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8"/>
          </reference>
          <reference field="5" count="1">
            <x v="38"/>
          </reference>
        </references>
      </pivotArea>
    </format>
    <format dxfId="7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8"/>
          </reference>
          <reference field="5" count="1" selected="0">
            <x v="38"/>
          </reference>
          <reference field="6" count="2">
            <x v="376"/>
            <x v="421"/>
          </reference>
        </references>
      </pivotArea>
    </format>
    <format dxfId="7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8"/>
          </reference>
          <reference field="5" count="1">
            <x v="159"/>
          </reference>
        </references>
      </pivotArea>
    </format>
    <format dxfId="7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58"/>
          </reference>
          <reference field="5" count="1" selected="0">
            <x v="159"/>
          </reference>
          <reference field="6" count="1">
            <x v="6"/>
          </reference>
        </references>
      </pivotArea>
    </format>
    <format dxfId="72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>
            <x v="63"/>
          </reference>
        </references>
      </pivotArea>
    </format>
    <format dxfId="7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63"/>
          </reference>
          <reference field="5" count="1">
            <x v="0"/>
          </reference>
        </references>
      </pivotArea>
    </format>
    <format dxfId="7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63"/>
          </reference>
          <reference field="5" count="1" selected="0">
            <x v="0"/>
          </reference>
          <reference field="6" count="1">
            <x v="295"/>
          </reference>
        </references>
      </pivotArea>
    </format>
    <format dxfId="6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63"/>
          </reference>
          <reference field="5" count="1">
            <x v="66"/>
          </reference>
        </references>
      </pivotArea>
    </format>
    <format dxfId="6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63"/>
          </reference>
          <reference field="5" count="1" selected="0">
            <x v="66"/>
          </reference>
          <reference field="6" count="1">
            <x v="110"/>
          </reference>
        </references>
      </pivotArea>
    </format>
    <format dxfId="6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63"/>
          </reference>
          <reference field="5" count="1">
            <x v="117"/>
          </reference>
        </references>
      </pivotArea>
    </format>
    <format dxfId="6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63"/>
          </reference>
          <reference field="5" count="1" selected="0">
            <x v="117"/>
          </reference>
          <reference field="6" count="3">
            <x v="25"/>
            <x v="205"/>
            <x v="378"/>
          </reference>
        </references>
      </pivotArea>
    </format>
    <format dxfId="65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>
            <x v="68"/>
          </reference>
        </references>
      </pivotArea>
    </format>
    <format dxfId="6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6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2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7"/>
          </reference>
        </references>
      </pivotArea>
    </format>
    <format dxfId="62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7"/>
          </reference>
          <reference field="2" count="1" selected="0">
            <x v="22"/>
          </reference>
        </references>
      </pivotArea>
    </format>
    <format dxfId="6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7"/>
          </reference>
          <reference field="2" count="1" selected="0">
            <x v="22"/>
          </reference>
          <reference field="3" count="1">
            <x v="68"/>
          </reference>
        </references>
      </pivotArea>
    </format>
    <format dxfId="6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7"/>
          </reference>
          <reference field="2" count="1" selected="0">
            <x v="22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5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7"/>
          </reference>
          <reference field="2" count="1" selected="0">
            <x v="22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1"/>
            <x v="62"/>
            <x v="339"/>
            <x v="458"/>
          </reference>
        </references>
      </pivotArea>
    </format>
    <format dxfId="5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3"/>
          </reference>
        </references>
      </pivotArea>
    </format>
    <format dxfId="57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1"/>
          </reference>
          <reference field="2" count="1" selected="0">
            <x v="23"/>
          </reference>
        </references>
      </pivotArea>
    </format>
    <format dxfId="56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3"/>
          </reference>
          <reference field="3" count="1">
            <x v="67"/>
          </reference>
        </references>
      </pivotArea>
    </format>
    <format dxfId="5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3"/>
          </reference>
          <reference field="3" count="1" selected="0">
            <x v="67"/>
          </reference>
          <reference field="5" count="1">
            <x v="0"/>
          </reference>
        </references>
      </pivotArea>
    </format>
    <format dxfId="5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1"/>
          </reference>
          <reference field="2" count="1" selected="0">
            <x v="23"/>
          </reference>
          <reference field="3" count="1" selected="0">
            <x v="67"/>
          </reference>
          <reference field="5" count="1" selected="0">
            <x v="0"/>
          </reference>
          <reference field="6" count="1">
            <x v="456"/>
          </reference>
        </references>
      </pivotArea>
    </format>
    <format dxfId="53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4"/>
          </reference>
        </references>
      </pivotArea>
    </format>
    <format dxfId="52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9"/>
          </reference>
          <reference field="2" count="1" selected="0">
            <x v="24"/>
          </reference>
        </references>
      </pivotArea>
    </format>
    <format dxfId="5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4"/>
          </reference>
          <reference field="3" count="1">
            <x v="69"/>
          </reference>
        </references>
      </pivotArea>
    </format>
    <format dxfId="5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4"/>
          </reference>
          <reference field="3" count="1" selected="0">
            <x v="69"/>
          </reference>
          <reference field="5" count="1">
            <x v="0"/>
          </reference>
        </references>
      </pivotArea>
    </format>
    <format dxfId="4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24"/>
          </reference>
          <reference field="3" count="1" selected="0">
            <x v="69"/>
          </reference>
          <reference field="5" count="1" selected="0">
            <x v="0"/>
          </reference>
          <reference field="6" count="1">
            <x v="461"/>
          </reference>
        </references>
      </pivotArea>
    </format>
    <format dxfId="48">
      <pivotArea collapsedLevelsAreSubtotals="1" fieldPosition="0">
        <references count="2">
          <reference field="4294967294" count="2" selected="0">
            <x v="0"/>
            <x v="1"/>
          </reference>
          <reference field="2" count="1">
            <x v="25"/>
          </reference>
        </references>
      </pivotArea>
    </format>
    <format dxfId="47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0"/>
          </reference>
          <reference field="2" count="1" selected="0">
            <x v="25"/>
          </reference>
        </references>
      </pivotArea>
    </format>
    <format dxfId="46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>
            <x v="6"/>
          </reference>
        </references>
      </pivotArea>
    </format>
    <format dxfId="4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>
            <x v="6"/>
          </reference>
        </references>
      </pivotArea>
    </format>
    <format dxfId="4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 selected="0">
            <x v="6"/>
          </reference>
          <reference field="6" count="1">
            <x v="53"/>
          </reference>
        </references>
      </pivotArea>
    </format>
    <format dxfId="4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>
            <x v="14"/>
          </reference>
        </references>
      </pivotArea>
    </format>
    <format dxfId="4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 selected="0">
            <x v="14"/>
          </reference>
          <reference field="6" count="4">
            <x v="5"/>
            <x v="313"/>
            <x v="323"/>
            <x v="377"/>
          </reference>
        </references>
      </pivotArea>
    </format>
    <format dxfId="4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>
            <x v="32"/>
          </reference>
        </references>
      </pivotArea>
    </format>
    <format dxfId="40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 selected="0">
            <x v="32"/>
          </reference>
          <reference field="6" count="10">
            <x v="64"/>
            <x v="85"/>
            <x v="196"/>
            <x v="342"/>
            <x v="352"/>
            <x v="363"/>
            <x v="375"/>
            <x v="427"/>
            <x v="433"/>
            <x v="476"/>
          </reference>
        </references>
      </pivotArea>
    </format>
    <format dxfId="3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>
            <x v="46"/>
          </reference>
        </references>
      </pivotArea>
    </format>
    <format dxfId="3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 selected="0">
            <x v="46"/>
          </reference>
          <reference field="6" count="1">
            <x v="161"/>
          </reference>
        </references>
      </pivotArea>
    </format>
    <format dxfId="37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>
            <x v="50"/>
          </reference>
        </references>
      </pivotArea>
    </format>
    <format dxfId="36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 selected="0">
            <x v="50"/>
          </reference>
          <reference field="6" count="1">
            <x v="143"/>
          </reference>
        </references>
      </pivotArea>
    </format>
    <format dxfId="3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>
            <x v="161"/>
          </reference>
        </references>
      </pivotArea>
    </format>
    <format dxfId="3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6"/>
          </reference>
          <reference field="5" count="1" selected="0">
            <x v="161"/>
          </reference>
          <reference field="6" count="3">
            <x v="56"/>
            <x v="349"/>
            <x v="350"/>
          </reference>
        </references>
      </pivotArea>
    </format>
    <format dxfId="33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>
            <x v="8"/>
          </reference>
        </references>
      </pivotArea>
    </format>
    <format dxfId="3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8"/>
          </reference>
          <reference field="5" count="1">
            <x v="167"/>
          </reference>
        </references>
      </pivotArea>
    </format>
    <format dxfId="3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8"/>
          </reference>
          <reference field="5" count="1" selected="0">
            <x v="167"/>
          </reference>
          <reference field="6" count="1">
            <x v="45"/>
          </reference>
        </references>
      </pivotArea>
    </format>
    <format dxfId="3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8"/>
          </reference>
          <reference field="5" count="1">
            <x v="173"/>
          </reference>
        </references>
      </pivotArea>
    </format>
    <format dxfId="2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8"/>
          </reference>
          <reference field="5" count="1" selected="0">
            <x v="173"/>
          </reference>
          <reference field="6" count="1">
            <x v="44"/>
          </reference>
        </references>
      </pivotArea>
    </format>
    <format dxfId="2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8"/>
          </reference>
          <reference field="5" count="1">
            <x v="176"/>
          </reference>
        </references>
      </pivotArea>
    </format>
    <format dxfId="2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8"/>
          </reference>
          <reference field="5" count="1" selected="0">
            <x v="176"/>
          </reference>
          <reference field="6" count="2">
            <x v="43"/>
            <x v="228"/>
          </reference>
        </references>
      </pivotArea>
    </format>
    <format dxfId="26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>
            <x v="12"/>
          </reference>
        </references>
      </pivotArea>
    </format>
    <format dxfId="25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12"/>
          </reference>
          <reference field="5" count="1">
            <x v="174"/>
          </reference>
        </references>
      </pivotArea>
    </format>
    <format dxfId="24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12"/>
          </reference>
          <reference field="5" count="1" selected="0">
            <x v="174"/>
          </reference>
          <reference field="6" count="2">
            <x v="171"/>
            <x v="270"/>
          </reference>
        </references>
      </pivotArea>
    </format>
    <format dxfId="23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12"/>
          </reference>
          <reference field="5" count="1">
            <x v="218"/>
          </reference>
        </references>
      </pivotArea>
    </format>
    <format dxfId="22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12"/>
          </reference>
          <reference field="5" count="1" selected="0">
            <x v="218"/>
          </reference>
          <reference field="6" count="5">
            <x v="285"/>
            <x v="286"/>
            <x v="348"/>
            <x v="351"/>
            <x v="454"/>
          </reference>
        </references>
      </pivotArea>
    </format>
    <format dxfId="21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>
            <x v="47"/>
          </reference>
        </references>
      </pivotArea>
    </format>
    <format dxfId="20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47"/>
          </reference>
          <reference field="5" count="1">
            <x v="102"/>
          </reference>
        </references>
      </pivotArea>
    </format>
    <format dxfId="19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47"/>
          </reference>
          <reference field="5" count="1" selected="0">
            <x v="102"/>
          </reference>
          <reference field="6" count="1">
            <x v="136"/>
          </reference>
        </references>
      </pivotArea>
    </format>
    <format dxfId="18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47"/>
          </reference>
          <reference field="5" count="1">
            <x v="107"/>
          </reference>
        </references>
      </pivotArea>
    </format>
    <format dxfId="17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47"/>
          </reference>
          <reference field="5" count="1" selected="0">
            <x v="107"/>
          </reference>
          <reference field="6" count="1">
            <x v="323"/>
          </reference>
        </references>
      </pivotArea>
    </format>
    <format dxfId="1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47"/>
          </reference>
          <reference field="5" count="1">
            <x v="137"/>
          </reference>
        </references>
      </pivotArea>
    </format>
    <format dxfId="1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47"/>
          </reference>
          <reference field="5" count="1" selected="0">
            <x v="137"/>
          </reference>
          <reference field="6" count="1">
            <x v="297"/>
          </reference>
        </references>
      </pivotArea>
    </format>
    <format dxfId="14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47"/>
          </reference>
          <reference field="5" count="1">
            <x v="160"/>
          </reference>
        </references>
      </pivotArea>
    </format>
    <format dxfId="13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47"/>
          </reference>
          <reference field="5" count="1" selected="0">
            <x v="160"/>
          </reference>
          <reference field="6" count="1">
            <x v="431"/>
          </reference>
        </references>
      </pivotArea>
    </format>
    <format dxfId="1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47"/>
          </reference>
          <reference field="5" count="1">
            <x v="175"/>
          </reference>
        </references>
      </pivotArea>
    </format>
    <format dxfId="1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47"/>
          </reference>
          <reference field="5" count="1" selected="0">
            <x v="175"/>
          </reference>
          <reference field="6" count="1">
            <x v="411"/>
          </reference>
        </references>
      </pivotArea>
    </format>
    <format dxfId="10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>
            <x v="55"/>
          </reference>
        </references>
      </pivotArea>
    </format>
    <format dxfId="9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55"/>
          </reference>
          <reference field="5" count="1">
            <x v="106"/>
          </reference>
        </references>
      </pivotArea>
    </format>
    <format dxfId="8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55"/>
          </reference>
          <reference field="5" count="1" selected="0">
            <x v="106"/>
          </reference>
          <reference field="6" count="8">
            <x v="63"/>
            <x v="203"/>
            <x v="229"/>
            <x v="303"/>
            <x v="326"/>
            <x v="428"/>
            <x v="430"/>
            <x v="451"/>
          </reference>
        </references>
      </pivotArea>
    </format>
    <format dxfId="7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>
            <x v="74"/>
          </reference>
        </references>
      </pivotArea>
    </format>
    <format dxfId="6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74"/>
          </reference>
          <reference field="5" count="1">
            <x v="0"/>
          </reference>
        </references>
      </pivotArea>
    </format>
    <format dxfId="5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74"/>
          </reference>
          <reference field="5" count="1" selected="0">
            <x v="0"/>
          </reference>
          <reference field="6" count="2">
            <x v="327"/>
            <x v="331"/>
          </reference>
        </references>
      </pivotArea>
    </format>
    <format dxfId="4">
      <pivotArea collapsedLevelsAreSubtotals="1" fieldPosition="0">
        <references count="3">
          <reference field="4294967294" count="2" selected="0">
            <x v="0"/>
            <x v="1"/>
          </reference>
          <reference field="1" count="1">
            <x v="16"/>
          </reference>
          <reference field="2" count="1" selected="0">
            <x v="25"/>
          </reference>
        </references>
      </pivotArea>
    </format>
    <format dxfId="3">
      <pivotArea collapsedLevelsAreSubtotals="1" fieldPosition="0">
        <references count="4">
          <reference field="4294967294" count="2" selected="0">
            <x v="0"/>
            <x v="1"/>
          </reference>
          <reference field="1" count="1" selected="0">
            <x v="16"/>
          </reference>
          <reference field="2" count="1" selected="0">
            <x v="25"/>
          </reference>
          <reference field="3" count="1">
            <x v="68"/>
          </reference>
        </references>
      </pivotArea>
    </format>
    <format dxfId="2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16"/>
          </reference>
          <reference field="2" count="1" selected="0">
            <x v="25"/>
          </reference>
          <reference field="3" count="1" selected="0">
            <x v="68"/>
          </reference>
          <reference field="5" count="1">
            <x v="0"/>
          </reference>
        </references>
      </pivotArea>
    </format>
    <format dxfId="1">
      <pivotArea collapsedLevelsAreSubtotals="1" fieldPosition="0">
        <references count="6">
          <reference field="4294967294" count="2" selected="0">
            <x v="0"/>
            <x v="1"/>
          </reference>
          <reference field="1" count="1" selected="0">
            <x v="16"/>
          </reference>
          <reference field="2" count="1" selected="0">
            <x v="25"/>
          </reference>
          <reference field="3" count="1" selected="0">
            <x v="68"/>
          </reference>
          <reference field="5" count="1" selected="0">
            <x v="0"/>
          </reference>
          <reference field="6" count="4">
            <x v="60"/>
            <x v="61"/>
            <x v="339"/>
            <x v="457"/>
          </reference>
        </references>
      </pivotArea>
    </format>
    <format dxfId="0">
      <pivotArea field="2" grandRow="1" outline="0" collapsedLevelsAreSubtotals="1" axis="axisRow" fieldPosition="0">
        <references count="1">
          <reference field="4294967294" count="2" selected="0">
            <x v="0"/>
            <x v="1"/>
          </reference>
        </references>
      </pivotArea>
    </format>
  </formats>
  <pivotTableStyleInfo name="PivotStyleMedium7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A1:M623" totalsRowShown="0">
  <autoFilter ref="A1:M623">
    <filterColumn colId="0">
      <filters blank="1"/>
    </filterColumn>
  </autoFilter>
  <sortState ref="A2:M623">
    <sortCondition descending="1" ref="M1:M623"/>
  </sortState>
  <tableColumns count="13">
    <tableColumn id="12" name="NM"/>
    <tableColumn id="1" name="Sigla" dataDxfId="834" dataCellStyle="Normal_Plan1"/>
    <tableColumn id="2" name="Programa" dataDxfId="833" dataCellStyle="Normal_Plan1"/>
    <tableColumn id="3" name="Objetivo" dataDxfId="832" dataCellStyle="Normal_Plan1"/>
    <tableColumn id="4" name="Ação" dataDxfId="831" dataCellStyle="Normal_Plan1"/>
    <tableColumn id="5" name="Meta" dataDxfId="830" dataCellStyle="Normal_Plan1"/>
    <tableColumn id="6" name="Iniciativa" dataDxfId="829" dataCellStyle="Normal_Plan1"/>
    <tableColumn id="7" name="Valor" dataDxfId="828" dataCellStyle="Normal_Plan1"/>
    <tableColumn id="8" name="2014" dataDxfId="827" dataCellStyle="Normal_Plan1"/>
    <tableColumn id="9" name="2015" dataDxfId="826" dataCellStyle="Normal_Plan1"/>
    <tableColumn id="10" name="2016" dataDxfId="825"/>
    <tableColumn id="11" name="Colunas1" dataDxfId="824"/>
    <tableColumn id="13" name="Reajustado" dataDxfId="823" dataCellStyle="Vírgula">
      <calculatedColumnFormula>IF(Tabela1[[#This Row],[NM]]="",ROUND(Tabela1[[#This Row],[Valor]]*$O$13,2),Tabela1[[#This Row],[Valor]])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07"/>
  <sheetViews>
    <sheetView workbookViewId="0">
      <selection activeCell="A3" sqref="A3"/>
      <pivotSelection pane="bottomRight" activeRow="25" previousRow="25" click="2" r:id="rId1">
        <pivotArea field="5" type="button" dataOnly="0" labelOnly="1" outline="0" axis="axisRow" fieldPosition="4"/>
      </pivotSelection>
    </sheetView>
  </sheetViews>
  <sheetFormatPr defaultRowHeight="15" x14ac:dyDescent="0.25"/>
  <cols>
    <col min="1" max="1" width="228" bestFit="1" customWidth="1"/>
    <col min="2" max="2" width="16.42578125" bestFit="1" customWidth="1"/>
    <col min="3" max="4" width="12" customWidth="1"/>
    <col min="5" max="5" width="17.42578125" bestFit="1" customWidth="1"/>
  </cols>
  <sheetData>
    <row r="3" spans="1:4" x14ac:dyDescent="0.25">
      <c r="A3" s="25" t="s">
        <v>911</v>
      </c>
      <c r="B3" t="s">
        <v>913</v>
      </c>
      <c r="C3" t="s">
        <v>919</v>
      </c>
      <c r="D3" t="s">
        <v>920</v>
      </c>
    </row>
    <row r="4" spans="1:4" x14ac:dyDescent="0.25">
      <c r="A4" s="26" t="s">
        <v>933</v>
      </c>
      <c r="B4" s="35">
        <v>2850000</v>
      </c>
      <c r="C4" s="34"/>
      <c r="D4" s="34"/>
    </row>
    <row r="5" spans="1:4" x14ac:dyDescent="0.25">
      <c r="A5" s="27" t="s">
        <v>10</v>
      </c>
      <c r="B5" s="35">
        <v>2850000</v>
      </c>
      <c r="C5" s="34"/>
      <c r="D5" s="34"/>
    </row>
    <row r="6" spans="1:4" x14ac:dyDescent="0.25">
      <c r="A6" s="28" t="s">
        <v>10</v>
      </c>
      <c r="B6" s="35">
        <v>2850000</v>
      </c>
      <c r="C6" s="34"/>
      <c r="D6" s="34"/>
    </row>
    <row r="7" spans="1:4" x14ac:dyDescent="0.25">
      <c r="A7" s="29" t="s">
        <v>9</v>
      </c>
      <c r="B7" s="35">
        <v>2850000</v>
      </c>
      <c r="C7" s="34"/>
      <c r="D7" s="34"/>
    </row>
    <row r="8" spans="1:4" x14ac:dyDescent="0.25">
      <c r="A8" s="30" t="s">
        <v>10</v>
      </c>
      <c r="B8" s="35">
        <v>2850000</v>
      </c>
      <c r="C8" s="34"/>
      <c r="D8" s="34"/>
    </row>
    <row r="9" spans="1:4" x14ac:dyDescent="0.25">
      <c r="A9" s="26" t="s">
        <v>921</v>
      </c>
      <c r="B9" s="35">
        <v>1571903.10045</v>
      </c>
      <c r="C9" s="34"/>
      <c r="D9" s="34"/>
    </row>
    <row r="10" spans="1:4" x14ac:dyDescent="0.25">
      <c r="A10" s="27" t="s">
        <v>12</v>
      </c>
      <c r="B10" s="35">
        <v>660535</v>
      </c>
      <c r="C10" s="34"/>
      <c r="D10" s="34"/>
    </row>
    <row r="11" spans="1:4" x14ac:dyDescent="0.25">
      <c r="A11" s="28" t="s">
        <v>12</v>
      </c>
      <c r="B11" s="35">
        <v>660535</v>
      </c>
      <c r="C11" s="34"/>
      <c r="D11" s="34"/>
    </row>
    <row r="12" spans="1:4" x14ac:dyDescent="0.25">
      <c r="A12" s="29" t="s">
        <v>9</v>
      </c>
      <c r="B12" s="35">
        <v>660535</v>
      </c>
      <c r="C12" s="34"/>
      <c r="D12" s="34"/>
    </row>
    <row r="13" spans="1:4" x14ac:dyDescent="0.25">
      <c r="A13" s="30" t="s">
        <v>12</v>
      </c>
      <c r="B13" s="35">
        <v>660535</v>
      </c>
      <c r="C13" s="34"/>
      <c r="D13" s="34"/>
    </row>
    <row r="14" spans="1:4" x14ac:dyDescent="0.25">
      <c r="A14" s="27" t="s">
        <v>800</v>
      </c>
      <c r="B14" s="35">
        <v>911368.10045000003</v>
      </c>
      <c r="C14" s="34"/>
      <c r="D14" s="34"/>
    </row>
    <row r="15" spans="1:4" x14ac:dyDescent="0.25">
      <c r="A15" s="28" t="s">
        <v>98</v>
      </c>
      <c r="B15" s="35">
        <v>911368.10045000003</v>
      </c>
      <c r="C15" s="34"/>
      <c r="D15" s="34"/>
    </row>
    <row r="16" spans="1:4" x14ac:dyDescent="0.25">
      <c r="A16" s="29" t="s">
        <v>9</v>
      </c>
      <c r="B16" s="35">
        <v>911368.10045000003</v>
      </c>
      <c r="C16" s="34"/>
      <c r="D16" s="34"/>
    </row>
    <row r="17" spans="1:4" x14ac:dyDescent="0.25">
      <c r="A17" s="30" t="s">
        <v>101</v>
      </c>
      <c r="B17" s="35">
        <v>33087.599999999999</v>
      </c>
      <c r="C17" s="34"/>
      <c r="D17" s="34"/>
    </row>
    <row r="18" spans="1:4" x14ac:dyDescent="0.25">
      <c r="A18" s="30" t="s">
        <v>102</v>
      </c>
      <c r="B18" s="35">
        <v>35483.015489999998</v>
      </c>
      <c r="C18" s="34"/>
      <c r="D18" s="34"/>
    </row>
    <row r="19" spans="1:4" x14ac:dyDescent="0.25">
      <c r="A19" s="30" t="s">
        <v>99</v>
      </c>
      <c r="B19" s="35">
        <v>113361.26869</v>
      </c>
      <c r="C19" s="34"/>
      <c r="D19" s="34"/>
    </row>
    <row r="20" spans="1:4" x14ac:dyDescent="0.25">
      <c r="A20" s="30" t="s">
        <v>893</v>
      </c>
      <c r="B20" s="35">
        <v>729436.21626999998</v>
      </c>
      <c r="C20" s="34"/>
      <c r="D20" s="34"/>
    </row>
    <row r="21" spans="1:4" x14ac:dyDescent="0.25">
      <c r="A21" s="26" t="s">
        <v>922</v>
      </c>
      <c r="B21" s="35">
        <v>462029.72753000003</v>
      </c>
      <c r="C21" s="34">
        <v>0.25</v>
      </c>
      <c r="D21" s="34">
        <v>0.25</v>
      </c>
    </row>
    <row r="22" spans="1:4" x14ac:dyDescent="0.25">
      <c r="A22" s="27" t="s">
        <v>484</v>
      </c>
      <c r="B22" s="35">
        <v>25000</v>
      </c>
      <c r="C22" s="34">
        <v>0</v>
      </c>
      <c r="D22" s="34"/>
    </row>
    <row r="23" spans="1:4" x14ac:dyDescent="0.25">
      <c r="A23" s="28" t="s">
        <v>568</v>
      </c>
      <c r="B23" s="35">
        <v>25000</v>
      </c>
      <c r="C23" s="34">
        <v>0</v>
      </c>
      <c r="D23" s="34"/>
    </row>
    <row r="24" spans="1:4" x14ac:dyDescent="0.25">
      <c r="A24" s="29" t="s">
        <v>9</v>
      </c>
      <c r="B24" s="35">
        <v>25000</v>
      </c>
      <c r="C24" s="34"/>
      <c r="D24" s="34"/>
    </row>
    <row r="25" spans="1:4" x14ac:dyDescent="0.25">
      <c r="A25" s="30" t="s">
        <v>569</v>
      </c>
      <c r="B25" s="35">
        <v>0</v>
      </c>
      <c r="C25" s="34"/>
      <c r="D25" s="34"/>
    </row>
    <row r="26" spans="1:4" x14ac:dyDescent="0.25">
      <c r="A26" s="30" t="s">
        <v>591</v>
      </c>
      <c r="B26" s="35">
        <v>0</v>
      </c>
      <c r="C26" s="34"/>
      <c r="D26" s="34"/>
    </row>
    <row r="27" spans="1:4" x14ac:dyDescent="0.25">
      <c r="A27" s="30" t="s">
        <v>570</v>
      </c>
      <c r="B27" s="35">
        <v>25000</v>
      </c>
      <c r="C27" s="34"/>
      <c r="D27" s="34"/>
    </row>
    <row r="28" spans="1:4" x14ac:dyDescent="0.25">
      <c r="A28" s="30" t="s">
        <v>590</v>
      </c>
      <c r="B28" s="35">
        <v>0</v>
      </c>
      <c r="C28" s="34"/>
      <c r="D28" s="34"/>
    </row>
    <row r="29" spans="1:4" x14ac:dyDescent="0.25">
      <c r="A29" s="30" t="s">
        <v>589</v>
      </c>
      <c r="B29" s="35">
        <v>0</v>
      </c>
      <c r="C29" s="34"/>
      <c r="D29" s="34"/>
    </row>
    <row r="30" spans="1:4" x14ac:dyDescent="0.25">
      <c r="A30" s="29" t="s">
        <v>571</v>
      </c>
      <c r="B30" s="35">
        <v>0</v>
      </c>
      <c r="C30" s="34"/>
      <c r="D30" s="34"/>
    </row>
    <row r="31" spans="1:4" x14ac:dyDescent="0.25">
      <c r="A31" s="30" t="s">
        <v>588</v>
      </c>
      <c r="B31" s="35">
        <v>0</v>
      </c>
      <c r="C31" s="34"/>
      <c r="D31" s="34"/>
    </row>
    <row r="32" spans="1:4" x14ac:dyDescent="0.25">
      <c r="A32" s="30" t="s">
        <v>572</v>
      </c>
      <c r="B32" s="35">
        <v>0</v>
      </c>
      <c r="C32" s="34"/>
      <c r="D32" s="34"/>
    </row>
    <row r="33" spans="1:4" x14ac:dyDescent="0.25">
      <c r="A33" s="29" t="s">
        <v>576</v>
      </c>
      <c r="B33" s="35">
        <v>0</v>
      </c>
      <c r="C33" s="34">
        <v>0</v>
      </c>
      <c r="D33" s="34"/>
    </row>
    <row r="34" spans="1:4" x14ac:dyDescent="0.25">
      <c r="A34" s="30" t="s">
        <v>577</v>
      </c>
      <c r="B34" s="35">
        <v>0</v>
      </c>
      <c r="C34" s="34">
        <v>0</v>
      </c>
      <c r="D34" s="34"/>
    </row>
    <row r="35" spans="1:4" x14ac:dyDescent="0.25">
      <c r="A35" s="27" t="s">
        <v>13</v>
      </c>
      <c r="B35" s="35">
        <v>41405</v>
      </c>
      <c r="C35" s="34"/>
      <c r="D35" s="34"/>
    </row>
    <row r="36" spans="1:4" x14ac:dyDescent="0.25">
      <c r="A36" s="28" t="s">
        <v>13</v>
      </c>
      <c r="B36" s="35">
        <v>41405</v>
      </c>
      <c r="C36" s="34"/>
      <c r="D36" s="34"/>
    </row>
    <row r="37" spans="1:4" x14ac:dyDescent="0.25">
      <c r="A37" s="29" t="s">
        <v>9</v>
      </c>
      <c r="B37" s="35">
        <v>41405</v>
      </c>
      <c r="C37" s="34"/>
      <c r="D37" s="34"/>
    </row>
    <row r="38" spans="1:4" x14ac:dyDescent="0.25">
      <c r="A38" s="30" t="s">
        <v>13</v>
      </c>
      <c r="B38" s="35">
        <v>41405</v>
      </c>
      <c r="C38" s="34"/>
      <c r="D38" s="34"/>
    </row>
    <row r="39" spans="1:4" x14ac:dyDescent="0.25">
      <c r="A39" s="27" t="s">
        <v>453</v>
      </c>
      <c r="B39" s="35">
        <v>71672</v>
      </c>
      <c r="C39" s="34">
        <v>0.25</v>
      </c>
      <c r="D39" s="34">
        <v>0.25</v>
      </c>
    </row>
    <row r="40" spans="1:4" x14ac:dyDescent="0.25">
      <c r="A40" s="28" t="s">
        <v>474</v>
      </c>
      <c r="B40" s="35">
        <v>71672</v>
      </c>
      <c r="C40" s="34">
        <v>0.25</v>
      </c>
      <c r="D40" s="34">
        <v>0.25</v>
      </c>
    </row>
    <row r="41" spans="1:4" x14ac:dyDescent="0.25">
      <c r="A41" s="29" t="s">
        <v>9</v>
      </c>
      <c r="B41" s="35">
        <v>15000</v>
      </c>
      <c r="C41" s="34"/>
      <c r="D41" s="34">
        <v>0.25</v>
      </c>
    </row>
    <row r="42" spans="1:4" x14ac:dyDescent="0.25">
      <c r="A42" s="30" t="s">
        <v>481</v>
      </c>
      <c r="B42" s="35">
        <v>0</v>
      </c>
      <c r="C42" s="34"/>
      <c r="D42" s="34"/>
    </row>
    <row r="43" spans="1:4" x14ac:dyDescent="0.25">
      <c r="A43" s="30" t="s">
        <v>479</v>
      </c>
      <c r="B43" s="35">
        <v>0</v>
      </c>
      <c r="C43" s="34"/>
      <c r="D43" s="34"/>
    </row>
    <row r="44" spans="1:4" x14ac:dyDescent="0.25">
      <c r="A44" s="30" t="s">
        <v>480</v>
      </c>
      <c r="B44" s="35">
        <v>15000</v>
      </c>
      <c r="C44" s="34"/>
      <c r="D44" s="34">
        <v>0.25</v>
      </c>
    </row>
    <row r="45" spans="1:4" x14ac:dyDescent="0.25">
      <c r="A45" s="29" t="s">
        <v>475</v>
      </c>
      <c r="B45" s="35">
        <v>0</v>
      </c>
      <c r="C45" s="34">
        <v>0</v>
      </c>
      <c r="D45" s="34"/>
    </row>
    <row r="46" spans="1:4" x14ac:dyDescent="0.25">
      <c r="A46" s="30" t="s">
        <v>476</v>
      </c>
      <c r="B46" s="35">
        <v>0</v>
      </c>
      <c r="C46" s="34">
        <v>0</v>
      </c>
      <c r="D46" s="34"/>
    </row>
    <row r="47" spans="1:4" x14ac:dyDescent="0.25">
      <c r="A47" s="30" t="s">
        <v>478</v>
      </c>
      <c r="B47" s="35">
        <v>0</v>
      </c>
      <c r="C47" s="34">
        <v>0</v>
      </c>
      <c r="D47" s="34"/>
    </row>
    <row r="48" spans="1:4" x14ac:dyDescent="0.25">
      <c r="A48" s="29" t="s">
        <v>482</v>
      </c>
      <c r="B48" s="35">
        <v>56672</v>
      </c>
      <c r="C48" s="34">
        <v>0.25</v>
      </c>
      <c r="D48" s="34">
        <v>0.25</v>
      </c>
    </row>
    <row r="49" spans="1:4" x14ac:dyDescent="0.25">
      <c r="A49" s="30" t="s">
        <v>483</v>
      </c>
      <c r="B49" s="35">
        <v>56672</v>
      </c>
      <c r="C49" s="34">
        <v>0.25</v>
      </c>
      <c r="D49" s="34">
        <v>0.25</v>
      </c>
    </row>
    <row r="50" spans="1:4" x14ac:dyDescent="0.25">
      <c r="A50" s="27" t="s">
        <v>800</v>
      </c>
      <c r="B50" s="35">
        <v>323952.72753000003</v>
      </c>
      <c r="C50" s="34"/>
      <c r="D50" s="34"/>
    </row>
    <row r="51" spans="1:4" x14ac:dyDescent="0.25">
      <c r="A51" s="28" t="s">
        <v>98</v>
      </c>
      <c r="B51" s="35">
        <v>323952.72753000003</v>
      </c>
      <c r="C51" s="34"/>
      <c r="D51" s="34"/>
    </row>
    <row r="52" spans="1:4" x14ac:dyDescent="0.25">
      <c r="A52" s="29" t="s">
        <v>9</v>
      </c>
      <c r="B52" s="35">
        <v>323952.72753000003</v>
      </c>
      <c r="C52" s="34"/>
      <c r="D52" s="34"/>
    </row>
    <row r="53" spans="1:4" x14ac:dyDescent="0.25">
      <c r="A53" s="30" t="s">
        <v>101</v>
      </c>
      <c r="B53" s="35">
        <v>11817</v>
      </c>
      <c r="C53" s="34"/>
      <c r="D53" s="34"/>
    </row>
    <row r="54" spans="1:4" x14ac:dyDescent="0.25">
      <c r="A54" s="30" t="s">
        <v>102</v>
      </c>
      <c r="B54" s="35">
        <v>19382.946309999999</v>
      </c>
      <c r="C54" s="34"/>
      <c r="D54" s="34"/>
    </row>
    <row r="55" spans="1:4" x14ac:dyDescent="0.25">
      <c r="A55" s="30" t="s">
        <v>99</v>
      </c>
      <c r="B55" s="35">
        <v>50019.891129999996</v>
      </c>
      <c r="C55" s="34"/>
      <c r="D55" s="34"/>
    </row>
    <row r="56" spans="1:4" x14ac:dyDescent="0.25">
      <c r="A56" s="30" t="s">
        <v>893</v>
      </c>
      <c r="B56" s="35">
        <v>242732.89009</v>
      </c>
      <c r="C56" s="34"/>
      <c r="D56" s="34"/>
    </row>
    <row r="57" spans="1:4" x14ac:dyDescent="0.25">
      <c r="A57" s="26" t="s">
        <v>926</v>
      </c>
      <c r="B57" s="35">
        <v>23903521.989459999</v>
      </c>
      <c r="C57" s="34">
        <v>0.8</v>
      </c>
      <c r="D57" s="34">
        <v>0.8</v>
      </c>
    </row>
    <row r="58" spans="1:4" x14ac:dyDescent="0.25">
      <c r="A58" s="27" t="s">
        <v>484</v>
      </c>
      <c r="B58" s="35">
        <v>38000</v>
      </c>
      <c r="C58" s="34">
        <v>0.25</v>
      </c>
      <c r="D58" s="34">
        <v>0.25</v>
      </c>
    </row>
    <row r="59" spans="1:4" x14ac:dyDescent="0.25">
      <c r="A59" s="28" t="s">
        <v>592</v>
      </c>
      <c r="B59" s="35">
        <v>38000</v>
      </c>
      <c r="C59" s="34">
        <v>0.25</v>
      </c>
      <c r="D59" s="34">
        <v>0.25</v>
      </c>
    </row>
    <row r="60" spans="1:4" x14ac:dyDescent="0.25">
      <c r="A60" s="29" t="s">
        <v>9</v>
      </c>
      <c r="B60" s="35">
        <v>0</v>
      </c>
      <c r="C60" s="34"/>
      <c r="D60" s="34"/>
    </row>
    <row r="61" spans="1:4" x14ac:dyDescent="0.25">
      <c r="A61" s="30" t="s">
        <v>598</v>
      </c>
      <c r="B61" s="35">
        <v>0</v>
      </c>
      <c r="C61" s="34"/>
      <c r="D61" s="34"/>
    </row>
    <row r="62" spans="1:4" x14ac:dyDescent="0.25">
      <c r="A62" s="30" t="s">
        <v>599</v>
      </c>
      <c r="B62" s="35">
        <v>0</v>
      </c>
      <c r="C62" s="34"/>
      <c r="D62" s="34"/>
    </row>
    <row r="63" spans="1:4" x14ac:dyDescent="0.25">
      <c r="A63" s="30" t="s">
        <v>597</v>
      </c>
      <c r="B63" s="35">
        <v>0</v>
      </c>
      <c r="C63" s="34"/>
      <c r="D63" s="34"/>
    </row>
    <row r="64" spans="1:4" x14ac:dyDescent="0.25">
      <c r="A64" s="29" t="s">
        <v>600</v>
      </c>
      <c r="B64" s="35">
        <v>20000</v>
      </c>
      <c r="C64" s="34">
        <v>0.25</v>
      </c>
      <c r="D64" s="34">
        <v>0.25</v>
      </c>
    </row>
    <row r="65" spans="1:4" x14ac:dyDescent="0.25">
      <c r="A65" s="30" t="s">
        <v>601</v>
      </c>
      <c r="B65" s="35">
        <v>20000</v>
      </c>
      <c r="C65" s="34">
        <v>0.25</v>
      </c>
      <c r="D65" s="34">
        <v>0.25</v>
      </c>
    </row>
    <row r="66" spans="1:4" x14ac:dyDescent="0.25">
      <c r="A66" s="29" t="s">
        <v>593</v>
      </c>
      <c r="B66" s="35">
        <v>18000</v>
      </c>
      <c r="C66" s="34">
        <v>0.25</v>
      </c>
      <c r="D66" s="34">
        <v>0.25</v>
      </c>
    </row>
    <row r="67" spans="1:4" x14ac:dyDescent="0.25">
      <c r="A67" s="30" t="s">
        <v>596</v>
      </c>
      <c r="B67" s="35">
        <v>9000</v>
      </c>
      <c r="C67" s="34">
        <v>0.25</v>
      </c>
      <c r="D67" s="34">
        <v>0.25</v>
      </c>
    </row>
    <row r="68" spans="1:4" x14ac:dyDescent="0.25">
      <c r="A68" s="30" t="s">
        <v>594</v>
      </c>
      <c r="B68" s="35">
        <v>9000</v>
      </c>
      <c r="C68" s="34">
        <v>0.25</v>
      </c>
      <c r="D68" s="34">
        <v>0.25</v>
      </c>
    </row>
    <row r="69" spans="1:4" x14ac:dyDescent="0.25">
      <c r="A69" s="27" t="s">
        <v>20</v>
      </c>
      <c r="B69" s="35">
        <v>25555</v>
      </c>
      <c r="C69" s="34"/>
      <c r="D69" s="34"/>
    </row>
    <row r="70" spans="1:4" x14ac:dyDescent="0.25">
      <c r="A70" s="28" t="s">
        <v>20</v>
      </c>
      <c r="B70" s="35">
        <v>25555</v>
      </c>
      <c r="C70" s="34"/>
      <c r="D70" s="34"/>
    </row>
    <row r="71" spans="1:4" x14ac:dyDescent="0.25">
      <c r="A71" s="29" t="s">
        <v>9</v>
      </c>
      <c r="B71" s="35">
        <v>25555</v>
      </c>
      <c r="C71" s="34"/>
      <c r="D71" s="34"/>
    </row>
    <row r="72" spans="1:4" x14ac:dyDescent="0.25">
      <c r="A72" s="30" t="s">
        <v>20</v>
      </c>
      <c r="B72" s="35">
        <v>25555</v>
      </c>
      <c r="C72" s="34"/>
      <c r="D72" s="34"/>
    </row>
    <row r="73" spans="1:4" x14ac:dyDescent="0.25">
      <c r="A73" s="27" t="s">
        <v>602</v>
      </c>
      <c r="B73" s="35">
        <v>23839966.989459999</v>
      </c>
      <c r="C73" s="34">
        <v>0.8</v>
      </c>
      <c r="D73" s="34">
        <v>0.8</v>
      </c>
    </row>
    <row r="74" spans="1:4" x14ac:dyDescent="0.25">
      <c r="A74" s="28" t="s">
        <v>685</v>
      </c>
      <c r="B74" s="35">
        <v>100000</v>
      </c>
      <c r="C74" s="34">
        <v>0.25</v>
      </c>
      <c r="D74" s="34">
        <v>0.25</v>
      </c>
    </row>
    <row r="75" spans="1:4" x14ac:dyDescent="0.25">
      <c r="A75" s="29" t="s">
        <v>686</v>
      </c>
      <c r="B75" s="35">
        <v>100000</v>
      </c>
      <c r="C75" s="34">
        <v>0.25</v>
      </c>
      <c r="D75" s="34">
        <v>0.25</v>
      </c>
    </row>
    <row r="76" spans="1:4" x14ac:dyDescent="0.25">
      <c r="A76" s="30" t="s">
        <v>690</v>
      </c>
      <c r="B76" s="35">
        <v>0</v>
      </c>
      <c r="C76" s="34">
        <v>0.25</v>
      </c>
      <c r="D76" s="34">
        <v>0.25</v>
      </c>
    </row>
    <row r="77" spans="1:4" x14ac:dyDescent="0.25">
      <c r="A77" s="30" t="s">
        <v>687</v>
      </c>
      <c r="B77" s="35">
        <v>0</v>
      </c>
      <c r="C77" s="34">
        <v>0.25</v>
      </c>
      <c r="D77" s="34">
        <v>0.25</v>
      </c>
    </row>
    <row r="78" spans="1:4" x14ac:dyDescent="0.25">
      <c r="A78" s="30" t="s">
        <v>689</v>
      </c>
      <c r="B78" s="35">
        <v>100000</v>
      </c>
      <c r="C78" s="34">
        <v>0.25</v>
      </c>
      <c r="D78" s="34">
        <v>0.25</v>
      </c>
    </row>
    <row r="79" spans="1:4" x14ac:dyDescent="0.25">
      <c r="A79" s="28" t="s">
        <v>627</v>
      </c>
      <c r="B79" s="35">
        <v>23017448.919999998</v>
      </c>
      <c r="C79" s="34">
        <v>0.8</v>
      </c>
      <c r="D79" s="34">
        <v>0.8</v>
      </c>
    </row>
    <row r="80" spans="1:4" x14ac:dyDescent="0.25">
      <c r="A80" s="29" t="s">
        <v>9</v>
      </c>
      <c r="B80" s="35">
        <v>0</v>
      </c>
      <c r="C80" s="34"/>
      <c r="D80" s="34"/>
    </row>
    <row r="81" spans="1:4" x14ac:dyDescent="0.25">
      <c r="A81" s="30" t="s">
        <v>628</v>
      </c>
      <c r="B81" s="35">
        <v>0</v>
      </c>
      <c r="C81" s="34"/>
      <c r="D81" s="34"/>
    </row>
    <row r="82" spans="1:4" x14ac:dyDescent="0.25">
      <c r="A82" s="30" t="s">
        <v>656</v>
      </c>
      <c r="B82" s="35">
        <v>0</v>
      </c>
      <c r="C82" s="34"/>
      <c r="D82" s="34"/>
    </row>
    <row r="83" spans="1:4" x14ac:dyDescent="0.25">
      <c r="A83" s="30" t="s">
        <v>629</v>
      </c>
      <c r="B83" s="35">
        <v>0</v>
      </c>
      <c r="C83" s="34"/>
      <c r="D83" s="34"/>
    </row>
    <row r="84" spans="1:4" x14ac:dyDescent="0.25">
      <c r="A84" s="30" t="s">
        <v>657</v>
      </c>
      <c r="B84" s="35">
        <v>0</v>
      </c>
      <c r="C84" s="34"/>
      <c r="D84" s="34"/>
    </row>
    <row r="85" spans="1:4" x14ac:dyDescent="0.25">
      <c r="A85" s="29" t="s">
        <v>669</v>
      </c>
      <c r="B85" s="35">
        <v>0</v>
      </c>
      <c r="C85" s="34">
        <v>0</v>
      </c>
      <c r="D85" s="34">
        <v>0.25</v>
      </c>
    </row>
    <row r="86" spans="1:4" x14ac:dyDescent="0.25">
      <c r="A86" s="30" t="s">
        <v>670</v>
      </c>
      <c r="B86" s="35">
        <v>0</v>
      </c>
      <c r="C86" s="34">
        <v>0</v>
      </c>
      <c r="D86" s="34">
        <v>0.25</v>
      </c>
    </row>
    <row r="87" spans="1:4" x14ac:dyDescent="0.25">
      <c r="A87" s="29" t="s">
        <v>664</v>
      </c>
      <c r="B87" s="35">
        <v>0</v>
      </c>
      <c r="C87" s="34">
        <v>0</v>
      </c>
      <c r="D87" s="34">
        <v>0.25</v>
      </c>
    </row>
    <row r="88" spans="1:4" x14ac:dyDescent="0.25">
      <c r="A88" s="30" t="s">
        <v>665</v>
      </c>
      <c r="B88" s="35">
        <v>0</v>
      </c>
      <c r="C88" s="34">
        <v>0</v>
      </c>
      <c r="D88" s="34">
        <v>0.25</v>
      </c>
    </row>
    <row r="89" spans="1:4" x14ac:dyDescent="0.25">
      <c r="A89" s="29" t="s">
        <v>667</v>
      </c>
      <c r="B89" s="35">
        <v>51780</v>
      </c>
      <c r="C89" s="34">
        <v>0</v>
      </c>
      <c r="D89" s="34">
        <v>0.25</v>
      </c>
    </row>
    <row r="90" spans="1:4" x14ac:dyDescent="0.25">
      <c r="A90" s="30" t="s">
        <v>668</v>
      </c>
      <c r="B90" s="35">
        <v>51780</v>
      </c>
      <c r="C90" s="34">
        <v>0</v>
      </c>
      <c r="D90" s="34">
        <v>0.25</v>
      </c>
    </row>
    <row r="91" spans="1:4" x14ac:dyDescent="0.25">
      <c r="A91" s="29" t="s">
        <v>662</v>
      </c>
      <c r="B91" s="35">
        <v>0</v>
      </c>
      <c r="C91" s="34">
        <v>0</v>
      </c>
      <c r="D91" s="34">
        <v>0.2</v>
      </c>
    </row>
    <row r="92" spans="1:4" x14ac:dyDescent="0.25">
      <c r="A92" s="30" t="s">
        <v>663</v>
      </c>
      <c r="B92" s="35">
        <v>0</v>
      </c>
      <c r="C92" s="34">
        <v>0</v>
      </c>
      <c r="D92" s="34">
        <v>0.2</v>
      </c>
    </row>
    <row r="93" spans="1:4" x14ac:dyDescent="0.25">
      <c r="A93" s="29" t="s">
        <v>651</v>
      </c>
      <c r="B93" s="35">
        <v>3932215.25</v>
      </c>
      <c r="C93" s="34">
        <v>0.1</v>
      </c>
      <c r="D93" s="34">
        <v>0.8</v>
      </c>
    </row>
    <row r="94" spans="1:4" x14ac:dyDescent="0.25">
      <c r="A94" s="30" t="s">
        <v>652</v>
      </c>
      <c r="B94" s="35">
        <v>3932215.25</v>
      </c>
      <c r="C94" s="34">
        <v>0.1</v>
      </c>
      <c r="D94" s="34">
        <v>0.8</v>
      </c>
    </row>
    <row r="95" spans="1:4" x14ac:dyDescent="0.25">
      <c r="A95" s="29" t="s">
        <v>633</v>
      </c>
      <c r="B95" s="35">
        <v>5400000</v>
      </c>
      <c r="C95" s="34"/>
      <c r="D95" s="34">
        <v>0.8</v>
      </c>
    </row>
    <row r="96" spans="1:4" x14ac:dyDescent="0.25">
      <c r="A96" s="30" t="s">
        <v>634</v>
      </c>
      <c r="B96" s="35">
        <v>5400000</v>
      </c>
      <c r="C96" s="34"/>
      <c r="D96" s="34">
        <v>0.8</v>
      </c>
    </row>
    <row r="97" spans="1:4" x14ac:dyDescent="0.25">
      <c r="A97" s="29" t="s">
        <v>636</v>
      </c>
      <c r="B97" s="35">
        <v>1375000</v>
      </c>
      <c r="C97" s="34"/>
      <c r="D97" s="34">
        <v>0.8</v>
      </c>
    </row>
    <row r="98" spans="1:4" x14ac:dyDescent="0.25">
      <c r="A98" s="30" t="s">
        <v>637</v>
      </c>
      <c r="B98" s="35">
        <v>1375000</v>
      </c>
      <c r="C98" s="34"/>
      <c r="D98" s="34">
        <v>0.8</v>
      </c>
    </row>
    <row r="99" spans="1:4" x14ac:dyDescent="0.25">
      <c r="A99" s="29" t="s">
        <v>639</v>
      </c>
      <c r="B99" s="35">
        <v>3500000</v>
      </c>
      <c r="C99" s="34"/>
      <c r="D99" s="34">
        <v>0.8</v>
      </c>
    </row>
    <row r="100" spans="1:4" x14ac:dyDescent="0.25">
      <c r="A100" s="30" t="s">
        <v>640</v>
      </c>
      <c r="B100" s="35">
        <v>3500000</v>
      </c>
      <c r="C100" s="34"/>
      <c r="D100" s="34">
        <v>0.8</v>
      </c>
    </row>
    <row r="101" spans="1:4" x14ac:dyDescent="0.25">
      <c r="A101" s="29" t="s">
        <v>648</v>
      </c>
      <c r="B101" s="35">
        <v>0</v>
      </c>
      <c r="C101" s="34">
        <v>0.8</v>
      </c>
      <c r="D101" s="34"/>
    </row>
    <row r="102" spans="1:4" x14ac:dyDescent="0.25">
      <c r="A102" s="30" t="s">
        <v>649</v>
      </c>
      <c r="B102" s="35">
        <v>0</v>
      </c>
      <c r="C102" s="34">
        <v>0.8</v>
      </c>
      <c r="D102" s="34"/>
    </row>
    <row r="103" spans="1:4" x14ac:dyDescent="0.25">
      <c r="A103" s="29" t="s">
        <v>642</v>
      </c>
      <c r="B103" s="35">
        <v>3575755.02</v>
      </c>
      <c r="C103" s="34"/>
      <c r="D103" s="34">
        <v>0.8</v>
      </c>
    </row>
    <row r="104" spans="1:4" x14ac:dyDescent="0.25">
      <c r="A104" s="30" t="s">
        <v>643</v>
      </c>
      <c r="B104" s="35">
        <v>3575755.02</v>
      </c>
      <c r="C104" s="34"/>
      <c r="D104" s="34">
        <v>0.8</v>
      </c>
    </row>
    <row r="105" spans="1:4" x14ac:dyDescent="0.25">
      <c r="A105" s="29" t="s">
        <v>645</v>
      </c>
      <c r="B105" s="35">
        <v>3182698.65</v>
      </c>
      <c r="C105" s="34"/>
      <c r="D105" s="34">
        <v>0.8</v>
      </c>
    </row>
    <row r="106" spans="1:4" x14ac:dyDescent="0.25">
      <c r="A106" s="30" t="s">
        <v>646</v>
      </c>
      <c r="B106" s="35">
        <v>3182698.65</v>
      </c>
      <c r="C106" s="34"/>
      <c r="D106" s="34">
        <v>0.8</v>
      </c>
    </row>
    <row r="107" spans="1:4" x14ac:dyDescent="0.25">
      <c r="A107" s="29" t="s">
        <v>658</v>
      </c>
      <c r="B107" s="35">
        <v>0</v>
      </c>
      <c r="C107" s="34"/>
      <c r="D107" s="34">
        <v>0.25</v>
      </c>
    </row>
    <row r="108" spans="1:4" x14ac:dyDescent="0.25">
      <c r="A108" s="30" t="s">
        <v>659</v>
      </c>
      <c r="B108" s="35">
        <v>0</v>
      </c>
      <c r="C108" s="34"/>
      <c r="D108" s="34"/>
    </row>
    <row r="109" spans="1:4" x14ac:dyDescent="0.25">
      <c r="A109" s="30" t="s">
        <v>666</v>
      </c>
      <c r="B109" s="35">
        <v>0</v>
      </c>
      <c r="C109" s="34"/>
      <c r="D109" s="34">
        <v>0.25</v>
      </c>
    </row>
    <row r="110" spans="1:4" x14ac:dyDescent="0.25">
      <c r="A110" s="29" t="s">
        <v>630</v>
      </c>
      <c r="B110" s="35">
        <v>2000000</v>
      </c>
      <c r="C110" s="34"/>
      <c r="D110" s="34">
        <v>0.8</v>
      </c>
    </row>
    <row r="111" spans="1:4" x14ac:dyDescent="0.25">
      <c r="A111" s="30" t="s">
        <v>631</v>
      </c>
      <c r="B111" s="35">
        <v>2000000</v>
      </c>
      <c r="C111" s="34"/>
      <c r="D111" s="34">
        <v>0.8</v>
      </c>
    </row>
    <row r="112" spans="1:4" x14ac:dyDescent="0.25">
      <c r="A112" s="29" t="s">
        <v>654</v>
      </c>
      <c r="B112" s="35">
        <v>0</v>
      </c>
      <c r="C112" s="34"/>
      <c r="D112" s="34"/>
    </row>
    <row r="113" spans="1:4" x14ac:dyDescent="0.25">
      <c r="A113" s="30" t="s">
        <v>655</v>
      </c>
      <c r="B113" s="35">
        <v>0</v>
      </c>
      <c r="C113" s="34"/>
      <c r="D113" s="34"/>
    </row>
    <row r="114" spans="1:4" x14ac:dyDescent="0.25">
      <c r="A114" s="28" t="s">
        <v>610</v>
      </c>
      <c r="B114" s="35">
        <v>1950</v>
      </c>
      <c r="C114" s="34">
        <v>0.25</v>
      </c>
      <c r="D114" s="34">
        <v>0.5</v>
      </c>
    </row>
    <row r="115" spans="1:4" x14ac:dyDescent="0.25">
      <c r="A115" s="29" t="s">
        <v>9</v>
      </c>
      <c r="B115" s="35">
        <v>0</v>
      </c>
      <c r="C115" s="34"/>
      <c r="D115" s="34"/>
    </row>
    <row r="116" spans="1:4" x14ac:dyDescent="0.25">
      <c r="A116" s="30" t="s">
        <v>616</v>
      </c>
      <c r="B116" s="35">
        <v>0</v>
      </c>
      <c r="C116" s="34"/>
      <c r="D116" s="34"/>
    </row>
    <row r="117" spans="1:4" x14ac:dyDescent="0.25">
      <c r="A117" s="29" t="s">
        <v>624</v>
      </c>
      <c r="B117" s="35">
        <v>0</v>
      </c>
      <c r="C117" s="34">
        <v>0</v>
      </c>
      <c r="D117" s="34"/>
    </row>
    <row r="118" spans="1:4" x14ac:dyDescent="0.25">
      <c r="A118" s="30" t="s">
        <v>625</v>
      </c>
      <c r="B118" s="35">
        <v>0</v>
      </c>
      <c r="C118" s="34">
        <v>0</v>
      </c>
      <c r="D118" s="34"/>
    </row>
    <row r="119" spans="1:4" x14ac:dyDescent="0.25">
      <c r="A119" s="29" t="s">
        <v>613</v>
      </c>
      <c r="B119" s="35">
        <v>0</v>
      </c>
      <c r="C119" s="34">
        <v>0</v>
      </c>
      <c r="D119" s="34"/>
    </row>
    <row r="120" spans="1:4" x14ac:dyDescent="0.25">
      <c r="A120" s="30" t="s">
        <v>614</v>
      </c>
      <c r="B120" s="35">
        <v>0</v>
      </c>
      <c r="C120" s="34">
        <v>0</v>
      </c>
      <c r="D120" s="34"/>
    </row>
    <row r="121" spans="1:4" x14ac:dyDescent="0.25">
      <c r="A121" s="29" t="s">
        <v>622</v>
      </c>
      <c r="B121" s="35">
        <v>950</v>
      </c>
      <c r="C121" s="34">
        <v>0</v>
      </c>
      <c r="D121" s="34">
        <v>0.5</v>
      </c>
    </row>
    <row r="122" spans="1:4" x14ac:dyDescent="0.25">
      <c r="A122" s="30" t="s">
        <v>626</v>
      </c>
      <c r="B122" s="35">
        <v>950</v>
      </c>
      <c r="C122" s="34"/>
      <c r="D122" s="34">
        <v>0.5</v>
      </c>
    </row>
    <row r="123" spans="1:4" x14ac:dyDescent="0.25">
      <c r="A123" s="30" t="s">
        <v>623</v>
      </c>
      <c r="B123" s="35">
        <v>0</v>
      </c>
      <c r="C123" s="34">
        <v>0</v>
      </c>
      <c r="D123" s="34"/>
    </row>
    <row r="124" spans="1:4" x14ac:dyDescent="0.25">
      <c r="A124" s="29" t="s">
        <v>617</v>
      </c>
      <c r="B124" s="35">
        <v>0</v>
      </c>
      <c r="C124" s="34">
        <v>0</v>
      </c>
      <c r="D124" s="34"/>
    </row>
    <row r="125" spans="1:4" x14ac:dyDescent="0.25">
      <c r="A125" s="30" t="s">
        <v>618</v>
      </c>
      <c r="B125" s="35">
        <v>0</v>
      </c>
      <c r="C125" s="34">
        <v>0</v>
      </c>
      <c r="D125" s="34"/>
    </row>
    <row r="126" spans="1:4" x14ac:dyDescent="0.25">
      <c r="A126" s="29" t="s">
        <v>619</v>
      </c>
      <c r="B126" s="35">
        <v>0</v>
      </c>
      <c r="C126" s="34">
        <v>0</v>
      </c>
      <c r="D126" s="34"/>
    </row>
    <row r="127" spans="1:4" x14ac:dyDescent="0.25">
      <c r="A127" s="30" t="s">
        <v>620</v>
      </c>
      <c r="B127" s="35">
        <v>0</v>
      </c>
      <c r="C127" s="34">
        <v>0</v>
      </c>
      <c r="D127" s="34"/>
    </row>
    <row r="128" spans="1:4" x14ac:dyDescent="0.25">
      <c r="A128" s="29" t="s">
        <v>611</v>
      </c>
      <c r="B128" s="35">
        <v>1000</v>
      </c>
      <c r="C128" s="34">
        <v>0.25</v>
      </c>
      <c r="D128" s="34">
        <v>0.25</v>
      </c>
    </row>
    <row r="129" spans="1:4" x14ac:dyDescent="0.25">
      <c r="A129" s="30" t="s">
        <v>612</v>
      </c>
      <c r="B129" s="35">
        <v>1000</v>
      </c>
      <c r="C129" s="34">
        <v>0.25</v>
      </c>
      <c r="D129" s="34">
        <v>0.25</v>
      </c>
    </row>
    <row r="130" spans="1:4" x14ac:dyDescent="0.25">
      <c r="A130" s="28" t="s">
        <v>672</v>
      </c>
      <c r="B130" s="35">
        <v>372950</v>
      </c>
      <c r="C130" s="34">
        <v>0.33</v>
      </c>
      <c r="D130" s="34">
        <v>0.5</v>
      </c>
    </row>
    <row r="131" spans="1:4" x14ac:dyDescent="0.25">
      <c r="A131" s="29" t="s">
        <v>9</v>
      </c>
      <c r="B131" s="35">
        <v>372950</v>
      </c>
      <c r="C131" s="34">
        <v>0.33</v>
      </c>
      <c r="D131" s="34">
        <v>0.5</v>
      </c>
    </row>
    <row r="132" spans="1:4" x14ac:dyDescent="0.25">
      <c r="A132" s="30" t="s">
        <v>676</v>
      </c>
      <c r="B132" s="35">
        <v>0</v>
      </c>
      <c r="C132" s="34"/>
      <c r="D132" s="34"/>
    </row>
    <row r="133" spans="1:4" x14ac:dyDescent="0.25">
      <c r="A133" s="30" t="s">
        <v>677</v>
      </c>
      <c r="B133" s="35">
        <v>0</v>
      </c>
      <c r="C133" s="34"/>
      <c r="D133" s="34"/>
    </row>
    <row r="134" spans="1:4" x14ac:dyDescent="0.25">
      <c r="A134" s="30" t="s">
        <v>674</v>
      </c>
      <c r="B134" s="35">
        <v>65000</v>
      </c>
      <c r="C134" s="34">
        <v>0.25</v>
      </c>
      <c r="D134" s="34">
        <v>0.25</v>
      </c>
    </row>
    <row r="135" spans="1:4" x14ac:dyDescent="0.25">
      <c r="A135" s="30" t="s">
        <v>680</v>
      </c>
      <c r="B135" s="35">
        <v>27000</v>
      </c>
      <c r="C135" s="34">
        <v>0.25</v>
      </c>
      <c r="D135" s="34">
        <v>0.25</v>
      </c>
    </row>
    <row r="136" spans="1:4" x14ac:dyDescent="0.25">
      <c r="A136" s="30" t="s">
        <v>683</v>
      </c>
      <c r="B136" s="35">
        <v>3000</v>
      </c>
      <c r="C136" s="34"/>
      <c r="D136" s="34">
        <v>0.5</v>
      </c>
    </row>
    <row r="137" spans="1:4" x14ac:dyDescent="0.25">
      <c r="A137" s="30" t="s">
        <v>681</v>
      </c>
      <c r="B137" s="35">
        <v>3500</v>
      </c>
      <c r="C137" s="34">
        <v>0.33</v>
      </c>
      <c r="D137" s="34">
        <v>0.33</v>
      </c>
    </row>
    <row r="138" spans="1:4" x14ac:dyDescent="0.25">
      <c r="A138" s="30" t="s">
        <v>682</v>
      </c>
      <c r="B138" s="35">
        <v>32000</v>
      </c>
      <c r="C138" s="34">
        <v>0.25</v>
      </c>
      <c r="D138" s="34">
        <v>0.25</v>
      </c>
    </row>
    <row r="139" spans="1:4" x14ac:dyDescent="0.25">
      <c r="A139" s="30" t="s">
        <v>675</v>
      </c>
      <c r="B139" s="35">
        <v>10000</v>
      </c>
      <c r="C139" s="34">
        <v>0.25</v>
      </c>
      <c r="D139" s="34">
        <v>0.25</v>
      </c>
    </row>
    <row r="140" spans="1:4" x14ac:dyDescent="0.25">
      <c r="A140" s="30" t="s">
        <v>673</v>
      </c>
      <c r="B140" s="35">
        <v>232450</v>
      </c>
      <c r="C140" s="34">
        <v>0.25</v>
      </c>
      <c r="D140" s="34">
        <v>0.25</v>
      </c>
    </row>
    <row r="141" spans="1:4" x14ac:dyDescent="0.25">
      <c r="A141" s="30" t="s">
        <v>684</v>
      </c>
      <c r="B141" s="35">
        <v>0</v>
      </c>
      <c r="C141" s="34"/>
      <c r="D141" s="34"/>
    </row>
    <row r="142" spans="1:4" x14ac:dyDescent="0.25">
      <c r="A142" s="29" t="s">
        <v>678</v>
      </c>
      <c r="B142" s="35">
        <v>0</v>
      </c>
      <c r="C142" s="34"/>
      <c r="D142" s="34"/>
    </row>
    <row r="143" spans="1:4" x14ac:dyDescent="0.25">
      <c r="A143" s="30" t="s">
        <v>679</v>
      </c>
      <c r="B143" s="35">
        <v>0</v>
      </c>
      <c r="C143" s="34"/>
      <c r="D143" s="34"/>
    </row>
    <row r="144" spans="1:4" x14ac:dyDescent="0.25">
      <c r="A144" s="28" t="s">
        <v>98</v>
      </c>
      <c r="B144" s="35">
        <v>342768.06946000003</v>
      </c>
      <c r="C144" s="34"/>
      <c r="D144" s="34"/>
    </row>
    <row r="145" spans="1:4" x14ac:dyDescent="0.25">
      <c r="A145" s="29" t="s">
        <v>9</v>
      </c>
      <c r="B145" s="35">
        <v>342768.06946000003</v>
      </c>
      <c r="C145" s="34"/>
      <c r="D145" s="34"/>
    </row>
    <row r="146" spans="1:4" x14ac:dyDescent="0.25">
      <c r="A146" s="30" t="s">
        <v>101</v>
      </c>
      <c r="B146" s="35">
        <v>18907.2</v>
      </c>
      <c r="C146" s="34"/>
      <c r="D146" s="34"/>
    </row>
    <row r="147" spans="1:4" x14ac:dyDescent="0.25">
      <c r="A147" s="30" t="s">
        <v>102</v>
      </c>
      <c r="B147" s="35">
        <v>13197.93397</v>
      </c>
      <c r="C147" s="34"/>
      <c r="D147" s="34"/>
    </row>
    <row r="148" spans="1:4" x14ac:dyDescent="0.25">
      <c r="A148" s="30" t="s">
        <v>99</v>
      </c>
      <c r="B148" s="35">
        <v>45809.674290000003</v>
      </c>
      <c r="C148" s="34"/>
      <c r="D148" s="34"/>
    </row>
    <row r="149" spans="1:4" x14ac:dyDescent="0.25">
      <c r="A149" s="30" t="s">
        <v>100</v>
      </c>
      <c r="B149" s="35">
        <v>264853.26120000001</v>
      </c>
      <c r="C149" s="34"/>
      <c r="D149" s="34"/>
    </row>
    <row r="150" spans="1:4" x14ac:dyDescent="0.25">
      <c r="A150" s="28" t="s">
        <v>603</v>
      </c>
      <c r="B150" s="35">
        <v>4850</v>
      </c>
      <c r="C150" s="34">
        <v>0.25</v>
      </c>
      <c r="D150" s="34">
        <v>0.5</v>
      </c>
    </row>
    <row r="151" spans="1:4" x14ac:dyDescent="0.25">
      <c r="A151" s="29" t="s">
        <v>9</v>
      </c>
      <c r="B151" s="35">
        <v>4850</v>
      </c>
      <c r="C151" s="34">
        <v>0.25</v>
      </c>
      <c r="D151" s="34">
        <v>0.5</v>
      </c>
    </row>
    <row r="152" spans="1:4" x14ac:dyDescent="0.25">
      <c r="A152" s="30" t="s">
        <v>607</v>
      </c>
      <c r="B152" s="35">
        <v>2850</v>
      </c>
      <c r="C152" s="34"/>
      <c r="D152" s="34">
        <v>0.5</v>
      </c>
    </row>
    <row r="153" spans="1:4" x14ac:dyDescent="0.25">
      <c r="A153" s="30" t="s">
        <v>605</v>
      </c>
      <c r="B153" s="35">
        <v>0</v>
      </c>
      <c r="C153" s="34"/>
      <c r="D153" s="34"/>
    </row>
    <row r="154" spans="1:4" x14ac:dyDescent="0.25">
      <c r="A154" s="30" t="s">
        <v>609</v>
      </c>
      <c r="B154" s="35">
        <v>0</v>
      </c>
      <c r="C154" s="34"/>
      <c r="D154" s="34"/>
    </row>
    <row r="155" spans="1:4" x14ac:dyDescent="0.25">
      <c r="A155" s="30" t="s">
        <v>606</v>
      </c>
      <c r="B155" s="35">
        <v>0</v>
      </c>
      <c r="C155" s="34"/>
      <c r="D155" s="34"/>
    </row>
    <row r="156" spans="1:4" x14ac:dyDescent="0.25">
      <c r="A156" s="30" t="s">
        <v>604</v>
      </c>
      <c r="B156" s="35">
        <v>2000</v>
      </c>
      <c r="C156" s="34">
        <v>0.25</v>
      </c>
      <c r="D156" s="34">
        <v>0.25</v>
      </c>
    </row>
    <row r="157" spans="1:4" x14ac:dyDescent="0.25">
      <c r="A157" s="30" t="s">
        <v>608</v>
      </c>
      <c r="B157" s="35">
        <v>0</v>
      </c>
      <c r="C157" s="34"/>
      <c r="D157" s="34"/>
    </row>
    <row r="158" spans="1:4" x14ac:dyDescent="0.25">
      <c r="A158" s="27" t="s">
        <v>758</v>
      </c>
      <c r="B158" s="35">
        <v>0</v>
      </c>
      <c r="C158" s="34"/>
      <c r="D158" s="34"/>
    </row>
    <row r="159" spans="1:4" x14ac:dyDescent="0.25">
      <c r="A159" s="28" t="s">
        <v>776</v>
      </c>
      <c r="B159" s="35">
        <v>0</v>
      </c>
      <c r="C159" s="34"/>
      <c r="D159" s="34"/>
    </row>
    <row r="160" spans="1:4" x14ac:dyDescent="0.25">
      <c r="A160" s="29" t="s">
        <v>9</v>
      </c>
      <c r="B160" s="35">
        <v>0</v>
      </c>
      <c r="C160" s="34"/>
      <c r="D160" s="34"/>
    </row>
    <row r="161" spans="1:4" x14ac:dyDescent="0.25">
      <c r="A161" s="30" t="s">
        <v>779</v>
      </c>
      <c r="B161" s="35">
        <v>0</v>
      </c>
      <c r="C161" s="34"/>
      <c r="D161" s="34"/>
    </row>
    <row r="162" spans="1:4" x14ac:dyDescent="0.25">
      <c r="A162" s="27" t="s">
        <v>376</v>
      </c>
      <c r="B162" s="35">
        <v>0</v>
      </c>
      <c r="C162" s="34">
        <v>0</v>
      </c>
      <c r="D162" s="34"/>
    </row>
    <row r="163" spans="1:4" x14ac:dyDescent="0.25">
      <c r="A163" s="28" t="s">
        <v>410</v>
      </c>
      <c r="B163" s="35">
        <v>0</v>
      </c>
      <c r="C163" s="34">
        <v>0</v>
      </c>
      <c r="D163" s="34"/>
    </row>
    <row r="164" spans="1:4" x14ac:dyDescent="0.25">
      <c r="A164" s="29" t="s">
        <v>9</v>
      </c>
      <c r="B164" s="35">
        <v>0</v>
      </c>
      <c r="C164" s="34"/>
      <c r="D164" s="34"/>
    </row>
    <row r="165" spans="1:4" x14ac:dyDescent="0.25">
      <c r="A165" s="30" t="s">
        <v>411</v>
      </c>
      <c r="B165" s="35">
        <v>0</v>
      </c>
      <c r="C165" s="34"/>
      <c r="D165" s="34"/>
    </row>
    <row r="166" spans="1:4" x14ac:dyDescent="0.25">
      <c r="A166" s="30" t="s">
        <v>413</v>
      </c>
      <c r="B166" s="35">
        <v>0</v>
      </c>
      <c r="C166" s="34"/>
      <c r="D166" s="34"/>
    </row>
    <row r="167" spans="1:4" x14ac:dyDescent="0.25">
      <c r="A167" s="30" t="s">
        <v>412</v>
      </c>
      <c r="B167" s="35">
        <v>0</v>
      </c>
      <c r="C167" s="34"/>
      <c r="D167" s="34"/>
    </row>
    <row r="168" spans="1:4" x14ac:dyDescent="0.25">
      <c r="A168" s="29" t="s">
        <v>414</v>
      </c>
      <c r="B168" s="35">
        <v>0</v>
      </c>
      <c r="C168" s="34">
        <v>0</v>
      </c>
      <c r="D168" s="34"/>
    </row>
    <row r="169" spans="1:4" x14ac:dyDescent="0.25">
      <c r="A169" s="30" t="s">
        <v>415</v>
      </c>
      <c r="B169" s="35">
        <v>0</v>
      </c>
      <c r="C169" s="34">
        <v>0</v>
      </c>
      <c r="D169" s="34"/>
    </row>
    <row r="170" spans="1:4" x14ac:dyDescent="0.25">
      <c r="A170" s="26" t="s">
        <v>923</v>
      </c>
      <c r="B170" s="35">
        <v>515135.37096000003</v>
      </c>
      <c r="C170" s="34">
        <v>0.25</v>
      </c>
      <c r="D170" s="34">
        <v>0.25</v>
      </c>
    </row>
    <row r="171" spans="1:4" x14ac:dyDescent="0.25">
      <c r="A171" s="27" t="s">
        <v>19</v>
      </c>
      <c r="B171" s="35">
        <v>69700</v>
      </c>
      <c r="C171" s="34"/>
      <c r="D171" s="34"/>
    </row>
    <row r="172" spans="1:4" x14ac:dyDescent="0.25">
      <c r="A172" s="28" t="s">
        <v>19</v>
      </c>
      <c r="B172" s="35">
        <v>69700</v>
      </c>
      <c r="C172" s="34"/>
      <c r="D172" s="34"/>
    </row>
    <row r="173" spans="1:4" x14ac:dyDescent="0.25">
      <c r="A173" s="29" t="s">
        <v>9</v>
      </c>
      <c r="B173" s="35">
        <v>69700</v>
      </c>
      <c r="C173" s="34"/>
      <c r="D173" s="34"/>
    </row>
    <row r="174" spans="1:4" x14ac:dyDescent="0.25">
      <c r="A174" s="30" t="s">
        <v>19</v>
      </c>
      <c r="B174" s="35">
        <v>69700</v>
      </c>
      <c r="C174" s="34"/>
      <c r="D174" s="34"/>
    </row>
    <row r="175" spans="1:4" x14ac:dyDescent="0.25">
      <c r="A175" s="27" t="s">
        <v>758</v>
      </c>
      <c r="B175" s="35">
        <v>445435.37096000003</v>
      </c>
      <c r="C175" s="34">
        <v>0.25</v>
      </c>
      <c r="D175" s="34">
        <v>0.25</v>
      </c>
    </row>
    <row r="176" spans="1:4" x14ac:dyDescent="0.25">
      <c r="A176" s="28" t="s">
        <v>791</v>
      </c>
      <c r="B176" s="35">
        <v>2000</v>
      </c>
      <c r="C176" s="34">
        <v>0</v>
      </c>
      <c r="D176" s="34">
        <v>0.25</v>
      </c>
    </row>
    <row r="177" spans="1:4" x14ac:dyDescent="0.25">
      <c r="A177" s="29" t="s">
        <v>9</v>
      </c>
      <c r="B177" s="35">
        <v>0</v>
      </c>
      <c r="C177" s="34"/>
      <c r="D177" s="34"/>
    </row>
    <row r="178" spans="1:4" x14ac:dyDescent="0.25">
      <c r="A178" s="30" t="s">
        <v>799</v>
      </c>
      <c r="B178" s="35">
        <v>0</v>
      </c>
      <c r="C178" s="34"/>
      <c r="D178" s="34"/>
    </row>
    <row r="179" spans="1:4" x14ac:dyDescent="0.25">
      <c r="A179" s="29" t="s">
        <v>792</v>
      </c>
      <c r="B179" s="35">
        <v>2000</v>
      </c>
      <c r="C179" s="34">
        <v>0</v>
      </c>
      <c r="D179" s="34">
        <v>0.25</v>
      </c>
    </row>
    <row r="180" spans="1:4" x14ac:dyDescent="0.25">
      <c r="A180" s="30" t="s">
        <v>796</v>
      </c>
      <c r="B180" s="35">
        <v>0</v>
      </c>
      <c r="C180" s="34">
        <v>0</v>
      </c>
      <c r="D180" s="34"/>
    </row>
    <row r="181" spans="1:4" x14ac:dyDescent="0.25">
      <c r="A181" s="30" t="s">
        <v>798</v>
      </c>
      <c r="B181" s="35">
        <v>1000</v>
      </c>
      <c r="C181" s="34">
        <v>0</v>
      </c>
      <c r="D181" s="34">
        <v>0.25</v>
      </c>
    </row>
    <row r="182" spans="1:4" x14ac:dyDescent="0.25">
      <c r="A182" s="30" t="s">
        <v>793</v>
      </c>
      <c r="B182" s="35">
        <v>1000</v>
      </c>
      <c r="C182" s="34">
        <v>0</v>
      </c>
      <c r="D182" s="34">
        <v>0.25</v>
      </c>
    </row>
    <row r="183" spans="1:4" x14ac:dyDescent="0.25">
      <c r="A183" s="28" t="s">
        <v>785</v>
      </c>
      <c r="B183" s="35">
        <v>15000</v>
      </c>
      <c r="C183" s="34">
        <v>0</v>
      </c>
      <c r="D183" s="34">
        <v>0.25</v>
      </c>
    </row>
    <row r="184" spans="1:4" x14ac:dyDescent="0.25">
      <c r="A184" s="29" t="s">
        <v>786</v>
      </c>
      <c r="B184" s="35">
        <v>15000</v>
      </c>
      <c r="C184" s="34">
        <v>0</v>
      </c>
      <c r="D184" s="34">
        <v>0.25</v>
      </c>
    </row>
    <row r="185" spans="1:4" x14ac:dyDescent="0.25">
      <c r="A185" s="30" t="s">
        <v>787</v>
      </c>
      <c r="B185" s="35">
        <v>15000</v>
      </c>
      <c r="C185" s="34">
        <v>0</v>
      </c>
      <c r="D185" s="34">
        <v>0.25</v>
      </c>
    </row>
    <row r="186" spans="1:4" x14ac:dyDescent="0.25">
      <c r="A186" s="30" t="s">
        <v>789</v>
      </c>
      <c r="B186" s="35">
        <v>0</v>
      </c>
      <c r="C186" s="34">
        <v>0</v>
      </c>
      <c r="D186" s="34">
        <v>0.25</v>
      </c>
    </row>
    <row r="187" spans="1:4" x14ac:dyDescent="0.25">
      <c r="A187" s="28" t="s">
        <v>776</v>
      </c>
      <c r="B187" s="35">
        <v>0</v>
      </c>
      <c r="C187" s="34">
        <v>0</v>
      </c>
      <c r="D187" s="34"/>
    </row>
    <row r="188" spans="1:4" x14ac:dyDescent="0.25">
      <c r="A188" s="29" t="s">
        <v>777</v>
      </c>
      <c r="B188" s="35">
        <v>0</v>
      </c>
      <c r="C188" s="34">
        <v>0</v>
      </c>
      <c r="D188" s="34"/>
    </row>
    <row r="189" spans="1:4" x14ac:dyDescent="0.25">
      <c r="A189" s="30" t="s">
        <v>781</v>
      </c>
      <c r="B189" s="35">
        <v>0</v>
      </c>
      <c r="C189" s="34">
        <v>0</v>
      </c>
      <c r="D189" s="34"/>
    </row>
    <row r="190" spans="1:4" x14ac:dyDescent="0.25">
      <c r="A190" s="30" t="s">
        <v>778</v>
      </c>
      <c r="B190" s="35">
        <v>0</v>
      </c>
      <c r="C190" s="34">
        <v>0</v>
      </c>
      <c r="D190" s="34"/>
    </row>
    <row r="191" spans="1:4" x14ac:dyDescent="0.25">
      <c r="A191" s="30" t="s">
        <v>782</v>
      </c>
      <c r="B191" s="35">
        <v>0</v>
      </c>
      <c r="C191" s="34">
        <v>0</v>
      </c>
      <c r="D191" s="34"/>
    </row>
    <row r="192" spans="1:4" x14ac:dyDescent="0.25">
      <c r="A192" s="30" t="s">
        <v>780</v>
      </c>
      <c r="B192" s="35">
        <v>0</v>
      </c>
      <c r="C192" s="34">
        <v>0</v>
      </c>
      <c r="D192" s="34"/>
    </row>
    <row r="193" spans="1:4" x14ac:dyDescent="0.25">
      <c r="A193" s="29" t="s">
        <v>783</v>
      </c>
      <c r="B193" s="35">
        <v>0</v>
      </c>
      <c r="C193" s="34">
        <v>0</v>
      </c>
      <c r="D193" s="34"/>
    </row>
    <row r="194" spans="1:4" x14ac:dyDescent="0.25">
      <c r="A194" s="30" t="s">
        <v>784</v>
      </c>
      <c r="B194" s="35">
        <v>0</v>
      </c>
      <c r="C194" s="34">
        <v>0</v>
      </c>
      <c r="D194" s="34"/>
    </row>
    <row r="195" spans="1:4" x14ac:dyDescent="0.25">
      <c r="A195" s="28" t="s">
        <v>759</v>
      </c>
      <c r="B195" s="35">
        <v>12000</v>
      </c>
      <c r="C195" s="34">
        <v>0.25</v>
      </c>
      <c r="D195" s="34">
        <v>0.25</v>
      </c>
    </row>
    <row r="196" spans="1:4" x14ac:dyDescent="0.25">
      <c r="A196" s="29" t="s">
        <v>760</v>
      </c>
      <c r="B196" s="35">
        <v>6500</v>
      </c>
      <c r="C196" s="34">
        <v>0.25</v>
      </c>
      <c r="D196" s="34">
        <v>0.25</v>
      </c>
    </row>
    <row r="197" spans="1:4" x14ac:dyDescent="0.25">
      <c r="A197" s="30" t="s">
        <v>768</v>
      </c>
      <c r="B197" s="35">
        <v>0</v>
      </c>
      <c r="C197" s="34">
        <v>0</v>
      </c>
      <c r="D197" s="34"/>
    </row>
    <row r="198" spans="1:4" x14ac:dyDescent="0.25">
      <c r="A198" s="30" t="s">
        <v>767</v>
      </c>
      <c r="B198" s="35">
        <v>0</v>
      </c>
      <c r="C198" s="34">
        <v>0</v>
      </c>
      <c r="D198" s="34"/>
    </row>
    <row r="199" spans="1:4" x14ac:dyDescent="0.25">
      <c r="A199" s="30" t="s">
        <v>769</v>
      </c>
      <c r="B199" s="35">
        <v>0</v>
      </c>
      <c r="C199" s="34">
        <v>0.25</v>
      </c>
      <c r="D199" s="34">
        <v>0.25</v>
      </c>
    </row>
    <row r="200" spans="1:4" x14ac:dyDescent="0.25">
      <c r="A200" s="30" t="s">
        <v>770</v>
      </c>
      <c r="B200" s="35">
        <v>5000</v>
      </c>
      <c r="C200" s="34">
        <v>0.25</v>
      </c>
      <c r="D200" s="34">
        <v>0.25</v>
      </c>
    </row>
    <row r="201" spans="1:4" x14ac:dyDescent="0.25">
      <c r="A201" s="30" t="s">
        <v>761</v>
      </c>
      <c r="B201" s="35">
        <v>1500</v>
      </c>
      <c r="C201" s="34">
        <v>0.25</v>
      </c>
      <c r="D201" s="34">
        <v>0.25</v>
      </c>
    </row>
    <row r="202" spans="1:4" x14ac:dyDescent="0.25">
      <c r="A202" s="29" t="s">
        <v>771</v>
      </c>
      <c r="B202" s="35">
        <v>4500</v>
      </c>
      <c r="C202" s="34">
        <v>0</v>
      </c>
      <c r="D202" s="34">
        <v>0.25</v>
      </c>
    </row>
    <row r="203" spans="1:4" x14ac:dyDescent="0.25">
      <c r="A203" s="30" t="s">
        <v>772</v>
      </c>
      <c r="B203" s="35">
        <v>4500</v>
      </c>
      <c r="C203" s="34">
        <v>0</v>
      </c>
      <c r="D203" s="34">
        <v>0.25</v>
      </c>
    </row>
    <row r="204" spans="1:4" x14ac:dyDescent="0.25">
      <c r="A204" s="29" t="s">
        <v>764</v>
      </c>
      <c r="B204" s="35">
        <v>1000</v>
      </c>
      <c r="C204" s="34">
        <v>0</v>
      </c>
      <c r="D204" s="34">
        <v>0.25</v>
      </c>
    </row>
    <row r="205" spans="1:4" x14ac:dyDescent="0.25">
      <c r="A205" s="30" t="s">
        <v>773</v>
      </c>
      <c r="B205" s="35">
        <v>1000</v>
      </c>
      <c r="C205" s="34">
        <v>0</v>
      </c>
      <c r="D205" s="34">
        <v>0.25</v>
      </c>
    </row>
    <row r="206" spans="1:4" x14ac:dyDescent="0.25">
      <c r="A206" s="30" t="s">
        <v>765</v>
      </c>
      <c r="B206" s="35">
        <v>0</v>
      </c>
      <c r="C206" s="34">
        <v>0</v>
      </c>
      <c r="D206" s="34"/>
    </row>
    <row r="207" spans="1:4" x14ac:dyDescent="0.25">
      <c r="A207" s="30" t="s">
        <v>774</v>
      </c>
      <c r="B207" s="35">
        <v>0</v>
      </c>
      <c r="C207" s="34">
        <v>0</v>
      </c>
      <c r="D207" s="34"/>
    </row>
    <row r="208" spans="1:4" x14ac:dyDescent="0.25">
      <c r="A208" s="30" t="s">
        <v>775</v>
      </c>
      <c r="B208" s="35">
        <v>0</v>
      </c>
      <c r="C208" s="34">
        <v>0</v>
      </c>
      <c r="D208" s="34"/>
    </row>
    <row r="209" spans="1:4" x14ac:dyDescent="0.25">
      <c r="A209" s="28" t="s">
        <v>98</v>
      </c>
      <c r="B209" s="35">
        <v>416435.37096000003</v>
      </c>
      <c r="C209" s="34"/>
      <c r="D209" s="34"/>
    </row>
    <row r="210" spans="1:4" x14ac:dyDescent="0.25">
      <c r="A210" s="29" t="s">
        <v>9</v>
      </c>
      <c r="B210" s="35">
        <v>416435.37096000003</v>
      </c>
      <c r="C210" s="34"/>
      <c r="D210" s="34"/>
    </row>
    <row r="211" spans="1:4" x14ac:dyDescent="0.25">
      <c r="A211" s="30" t="s">
        <v>101</v>
      </c>
      <c r="B211" s="35">
        <v>28360.799999999999</v>
      </c>
      <c r="C211" s="34"/>
      <c r="D211" s="34"/>
    </row>
    <row r="212" spans="1:4" x14ac:dyDescent="0.25">
      <c r="A212" s="30" t="s">
        <v>102</v>
      </c>
      <c r="B212" s="35">
        <v>12888.143190000001</v>
      </c>
      <c r="C212" s="34"/>
      <c r="D212" s="34"/>
    </row>
    <row r="213" spans="1:4" x14ac:dyDescent="0.25">
      <c r="A213" s="30" t="s">
        <v>99</v>
      </c>
      <c r="B213" s="35">
        <v>67718.719259999998</v>
      </c>
      <c r="C213" s="34"/>
      <c r="D213" s="34"/>
    </row>
    <row r="214" spans="1:4" x14ac:dyDescent="0.25">
      <c r="A214" s="30" t="s">
        <v>100</v>
      </c>
      <c r="B214" s="35">
        <v>307467.70851000003</v>
      </c>
      <c r="C214" s="34"/>
      <c r="D214" s="34"/>
    </row>
    <row r="215" spans="1:4" x14ac:dyDescent="0.25">
      <c r="A215" s="26" t="s">
        <v>924</v>
      </c>
      <c r="B215" s="35">
        <v>3249072.2743999995</v>
      </c>
      <c r="C215" s="34">
        <v>0.3</v>
      </c>
      <c r="D215" s="34">
        <v>1</v>
      </c>
    </row>
    <row r="216" spans="1:4" x14ac:dyDescent="0.25">
      <c r="A216" s="27" t="s">
        <v>484</v>
      </c>
      <c r="B216" s="35">
        <v>0</v>
      </c>
      <c r="C216" s="34">
        <v>0</v>
      </c>
      <c r="D216" s="34"/>
    </row>
    <row r="217" spans="1:4" x14ac:dyDescent="0.25">
      <c r="A217" s="28" t="s">
        <v>568</v>
      </c>
      <c r="B217" s="35">
        <v>0</v>
      </c>
      <c r="C217" s="34">
        <v>0</v>
      </c>
      <c r="D217" s="34"/>
    </row>
    <row r="218" spans="1:4" x14ac:dyDescent="0.25">
      <c r="A218" s="29" t="s">
        <v>576</v>
      </c>
      <c r="B218" s="35">
        <v>0</v>
      </c>
      <c r="C218" s="34">
        <v>0</v>
      </c>
      <c r="D218" s="34"/>
    </row>
    <row r="219" spans="1:4" x14ac:dyDescent="0.25">
      <c r="A219" s="30" t="s">
        <v>578</v>
      </c>
      <c r="B219" s="35">
        <v>0</v>
      </c>
      <c r="C219" s="34">
        <v>0</v>
      </c>
      <c r="D219" s="34"/>
    </row>
    <row r="220" spans="1:4" x14ac:dyDescent="0.25">
      <c r="A220" s="27" t="s">
        <v>23</v>
      </c>
      <c r="B220" s="35">
        <v>23000</v>
      </c>
      <c r="C220" s="34"/>
      <c r="D220" s="34"/>
    </row>
    <row r="221" spans="1:4" x14ac:dyDescent="0.25">
      <c r="A221" s="28" t="s">
        <v>23</v>
      </c>
      <c r="B221" s="35">
        <v>23000</v>
      </c>
      <c r="C221" s="34"/>
      <c r="D221" s="34"/>
    </row>
    <row r="222" spans="1:4" x14ac:dyDescent="0.25">
      <c r="A222" s="29" t="s">
        <v>9</v>
      </c>
      <c r="B222" s="35">
        <v>23000</v>
      </c>
      <c r="C222" s="34"/>
      <c r="D222" s="34"/>
    </row>
    <row r="223" spans="1:4" x14ac:dyDescent="0.25">
      <c r="A223" s="30" t="s">
        <v>23</v>
      </c>
      <c r="B223" s="35">
        <v>23000</v>
      </c>
      <c r="C223" s="34"/>
      <c r="D223" s="34"/>
    </row>
    <row r="224" spans="1:4" x14ac:dyDescent="0.25">
      <c r="A224" s="27" t="s">
        <v>758</v>
      </c>
      <c r="B224" s="35">
        <v>0</v>
      </c>
      <c r="C224" s="34"/>
      <c r="D224" s="34"/>
    </row>
    <row r="225" spans="1:4" x14ac:dyDescent="0.25">
      <c r="A225" s="28" t="s">
        <v>785</v>
      </c>
      <c r="B225" s="35">
        <v>0</v>
      </c>
      <c r="C225" s="34"/>
      <c r="D225" s="34"/>
    </row>
    <row r="226" spans="1:4" x14ac:dyDescent="0.25">
      <c r="A226" s="29" t="s">
        <v>9</v>
      </c>
      <c r="B226" s="35">
        <v>0</v>
      </c>
      <c r="C226" s="34"/>
      <c r="D226" s="34"/>
    </row>
    <row r="227" spans="1:4" x14ac:dyDescent="0.25">
      <c r="A227" s="30" t="s">
        <v>790</v>
      </c>
      <c r="B227" s="35">
        <v>0</v>
      </c>
      <c r="C227" s="34"/>
      <c r="D227" s="34"/>
    </row>
    <row r="228" spans="1:4" x14ac:dyDescent="0.25">
      <c r="A228" s="27" t="s">
        <v>691</v>
      </c>
      <c r="B228" s="35">
        <v>1372011.1372</v>
      </c>
      <c r="C228" s="34">
        <v>0.3</v>
      </c>
      <c r="D228" s="34">
        <v>0.7</v>
      </c>
    </row>
    <row r="229" spans="1:4" x14ac:dyDescent="0.25">
      <c r="A229" s="28" t="s">
        <v>702</v>
      </c>
      <c r="B229" s="35">
        <v>0</v>
      </c>
      <c r="C229" s="34">
        <v>0</v>
      </c>
      <c r="D229" s="34"/>
    </row>
    <row r="230" spans="1:4" x14ac:dyDescent="0.25">
      <c r="A230" s="29" t="s">
        <v>703</v>
      </c>
      <c r="B230" s="35">
        <v>0</v>
      </c>
      <c r="C230" s="34">
        <v>0</v>
      </c>
      <c r="D230" s="34"/>
    </row>
    <row r="231" spans="1:4" x14ac:dyDescent="0.25">
      <c r="A231" s="30" t="s">
        <v>707</v>
      </c>
      <c r="B231" s="35">
        <v>0</v>
      </c>
      <c r="C231" s="34">
        <v>0</v>
      </c>
      <c r="D231" s="34"/>
    </row>
    <row r="232" spans="1:4" x14ac:dyDescent="0.25">
      <c r="A232" s="30" t="s">
        <v>706</v>
      </c>
      <c r="B232" s="35">
        <v>0</v>
      </c>
      <c r="C232" s="34">
        <v>0</v>
      </c>
      <c r="D232" s="34"/>
    </row>
    <row r="233" spans="1:4" x14ac:dyDescent="0.25">
      <c r="A233" s="30" t="s">
        <v>709</v>
      </c>
      <c r="B233" s="35">
        <v>0</v>
      </c>
      <c r="C233" s="34">
        <v>0</v>
      </c>
      <c r="D233" s="34"/>
    </row>
    <row r="234" spans="1:4" x14ac:dyDescent="0.25">
      <c r="A234" s="30" t="s">
        <v>710</v>
      </c>
      <c r="B234" s="35">
        <v>0</v>
      </c>
      <c r="C234" s="34">
        <v>0</v>
      </c>
      <c r="D234" s="34"/>
    </row>
    <row r="235" spans="1:4" x14ac:dyDescent="0.25">
      <c r="A235" s="30" t="s">
        <v>708</v>
      </c>
      <c r="B235" s="35">
        <v>0</v>
      </c>
      <c r="C235" s="34">
        <v>0</v>
      </c>
      <c r="D235" s="34"/>
    </row>
    <row r="236" spans="1:4" x14ac:dyDescent="0.25">
      <c r="A236" s="30" t="s">
        <v>711</v>
      </c>
      <c r="B236" s="35">
        <v>0</v>
      </c>
      <c r="C236" s="34">
        <v>0</v>
      </c>
      <c r="D236" s="34"/>
    </row>
    <row r="237" spans="1:4" x14ac:dyDescent="0.25">
      <c r="A237" s="30" t="s">
        <v>704</v>
      </c>
      <c r="B237" s="35">
        <v>0</v>
      </c>
      <c r="C237" s="34">
        <v>0</v>
      </c>
      <c r="D237" s="34"/>
    </row>
    <row r="238" spans="1:4" x14ac:dyDescent="0.25">
      <c r="A238" s="28" t="s">
        <v>692</v>
      </c>
      <c r="B238" s="35">
        <v>0</v>
      </c>
      <c r="C238" s="34">
        <v>0</v>
      </c>
      <c r="D238" s="34"/>
    </row>
    <row r="239" spans="1:4" x14ac:dyDescent="0.25">
      <c r="A239" s="29" t="s">
        <v>9</v>
      </c>
      <c r="B239" s="35">
        <v>0</v>
      </c>
      <c r="C239" s="34"/>
      <c r="D239" s="34"/>
    </row>
    <row r="240" spans="1:4" x14ac:dyDescent="0.25">
      <c r="A240" s="30" t="s">
        <v>696</v>
      </c>
      <c r="B240" s="35">
        <v>0</v>
      </c>
      <c r="C240" s="34"/>
      <c r="D240" s="34"/>
    </row>
    <row r="241" spans="1:4" x14ac:dyDescent="0.25">
      <c r="A241" s="29" t="s">
        <v>693</v>
      </c>
      <c r="B241" s="35">
        <v>0</v>
      </c>
      <c r="C241" s="34">
        <v>0</v>
      </c>
      <c r="D241" s="34"/>
    </row>
    <row r="242" spans="1:4" x14ac:dyDescent="0.25">
      <c r="A242" s="30" t="s">
        <v>698</v>
      </c>
      <c r="B242" s="35">
        <v>0</v>
      </c>
      <c r="C242" s="34">
        <v>0</v>
      </c>
      <c r="D242" s="34"/>
    </row>
    <row r="243" spans="1:4" x14ac:dyDescent="0.25">
      <c r="A243" s="30" t="s">
        <v>694</v>
      </c>
      <c r="B243" s="35">
        <v>0</v>
      </c>
      <c r="C243" s="34">
        <v>0</v>
      </c>
      <c r="D243" s="34"/>
    </row>
    <row r="244" spans="1:4" x14ac:dyDescent="0.25">
      <c r="A244" s="28" t="s">
        <v>749</v>
      </c>
      <c r="B244" s="35">
        <v>66000</v>
      </c>
      <c r="C244" s="34">
        <v>0</v>
      </c>
      <c r="D244" s="34">
        <v>0.25</v>
      </c>
    </row>
    <row r="245" spans="1:4" x14ac:dyDescent="0.25">
      <c r="A245" s="29" t="s">
        <v>9</v>
      </c>
      <c r="B245" s="35">
        <v>0</v>
      </c>
      <c r="C245" s="34"/>
      <c r="D245" s="34"/>
    </row>
    <row r="246" spans="1:4" x14ac:dyDescent="0.25">
      <c r="A246" s="30" t="s">
        <v>752</v>
      </c>
      <c r="B246" s="35">
        <v>0</v>
      </c>
      <c r="C246" s="34"/>
      <c r="D246" s="34"/>
    </row>
    <row r="247" spans="1:4" x14ac:dyDescent="0.25">
      <c r="A247" s="29" t="s">
        <v>750</v>
      </c>
      <c r="B247" s="35">
        <v>6000</v>
      </c>
      <c r="C247" s="34">
        <v>0</v>
      </c>
      <c r="D247" s="34">
        <v>0.25</v>
      </c>
    </row>
    <row r="248" spans="1:4" x14ac:dyDescent="0.25">
      <c r="A248" s="30" t="s">
        <v>751</v>
      </c>
      <c r="B248" s="35">
        <v>6000</v>
      </c>
      <c r="C248" s="34">
        <v>0</v>
      </c>
      <c r="D248" s="34">
        <v>0.25</v>
      </c>
    </row>
    <row r="249" spans="1:4" x14ac:dyDescent="0.25">
      <c r="A249" s="29" t="s">
        <v>753</v>
      </c>
      <c r="B249" s="35">
        <v>60000</v>
      </c>
      <c r="C249" s="34">
        <v>0</v>
      </c>
      <c r="D249" s="34">
        <v>0.25</v>
      </c>
    </row>
    <row r="250" spans="1:4" x14ac:dyDescent="0.25">
      <c r="A250" s="30" t="s">
        <v>754</v>
      </c>
      <c r="B250" s="35">
        <v>60000</v>
      </c>
      <c r="C250" s="34">
        <v>0</v>
      </c>
      <c r="D250" s="34">
        <v>0.25</v>
      </c>
    </row>
    <row r="251" spans="1:4" x14ac:dyDescent="0.25">
      <c r="A251" s="28" t="s">
        <v>756</v>
      </c>
      <c r="B251" s="35">
        <v>7500</v>
      </c>
      <c r="C251" s="34"/>
      <c r="D251" s="34">
        <v>0.25</v>
      </c>
    </row>
    <row r="252" spans="1:4" x14ac:dyDescent="0.25">
      <c r="A252" s="29" t="s">
        <v>9</v>
      </c>
      <c r="B252" s="35">
        <v>7500</v>
      </c>
      <c r="C252" s="34"/>
      <c r="D252" s="34">
        <v>0.25</v>
      </c>
    </row>
    <row r="253" spans="1:4" x14ac:dyDescent="0.25">
      <c r="A253" s="30" t="s">
        <v>757</v>
      </c>
      <c r="B253" s="35">
        <v>7500</v>
      </c>
      <c r="C253" s="34"/>
      <c r="D253" s="34">
        <v>0.25</v>
      </c>
    </row>
    <row r="254" spans="1:4" x14ac:dyDescent="0.25">
      <c r="A254" s="28" t="s">
        <v>740</v>
      </c>
      <c r="B254" s="35">
        <v>128000</v>
      </c>
      <c r="C254" s="34">
        <v>0</v>
      </c>
      <c r="D254" s="34">
        <v>0.5</v>
      </c>
    </row>
    <row r="255" spans="1:4" x14ac:dyDescent="0.25">
      <c r="A255" s="29" t="s">
        <v>9</v>
      </c>
      <c r="B255" s="35">
        <v>98000</v>
      </c>
      <c r="C255" s="34"/>
      <c r="D255" s="34">
        <v>0.5</v>
      </c>
    </row>
    <row r="256" spans="1:4" x14ac:dyDescent="0.25">
      <c r="A256" s="30" t="s">
        <v>746</v>
      </c>
      <c r="B256" s="35">
        <v>10000</v>
      </c>
      <c r="C256" s="34"/>
      <c r="D256" s="34">
        <v>0.5</v>
      </c>
    </row>
    <row r="257" spans="1:4" x14ac:dyDescent="0.25">
      <c r="A257" s="30" t="s">
        <v>745</v>
      </c>
      <c r="B257" s="35">
        <v>80000</v>
      </c>
      <c r="C257" s="34"/>
      <c r="D257" s="34">
        <v>0.25</v>
      </c>
    </row>
    <row r="258" spans="1:4" x14ac:dyDescent="0.25">
      <c r="A258" s="30" t="s">
        <v>747</v>
      </c>
      <c r="B258" s="35">
        <v>5000</v>
      </c>
      <c r="C258" s="34"/>
      <c r="D258" s="34">
        <v>0.5</v>
      </c>
    </row>
    <row r="259" spans="1:4" x14ac:dyDescent="0.25">
      <c r="A259" s="30" t="s">
        <v>744</v>
      </c>
      <c r="B259" s="35">
        <v>3000</v>
      </c>
      <c r="C259" s="34"/>
      <c r="D259" s="34">
        <v>0.25</v>
      </c>
    </row>
    <row r="260" spans="1:4" x14ac:dyDescent="0.25">
      <c r="A260" s="29" t="s">
        <v>741</v>
      </c>
      <c r="B260" s="35">
        <v>15000</v>
      </c>
      <c r="C260" s="34">
        <v>0</v>
      </c>
      <c r="D260" s="34">
        <v>0.25</v>
      </c>
    </row>
    <row r="261" spans="1:4" x14ac:dyDescent="0.25">
      <c r="A261" s="30" t="s">
        <v>742</v>
      </c>
      <c r="B261" s="35">
        <v>15000</v>
      </c>
      <c r="C261" s="34">
        <v>0</v>
      </c>
      <c r="D261" s="34">
        <v>0.25</v>
      </c>
    </row>
    <row r="262" spans="1:4" x14ac:dyDescent="0.25">
      <c r="A262" s="29" t="s">
        <v>748</v>
      </c>
      <c r="B262" s="35">
        <v>15000</v>
      </c>
      <c r="C262" s="34">
        <v>0</v>
      </c>
      <c r="D262" s="34">
        <v>0.25</v>
      </c>
    </row>
    <row r="263" spans="1:4" x14ac:dyDescent="0.25">
      <c r="A263" s="30" t="s">
        <v>916</v>
      </c>
      <c r="B263" s="35">
        <v>15000</v>
      </c>
      <c r="C263" s="34">
        <v>0</v>
      </c>
      <c r="D263" s="34">
        <v>0.25</v>
      </c>
    </row>
    <row r="264" spans="1:4" x14ac:dyDescent="0.25">
      <c r="A264" s="28" t="s">
        <v>713</v>
      </c>
      <c r="B264" s="35">
        <v>372000</v>
      </c>
      <c r="C264" s="34">
        <v>0.3</v>
      </c>
      <c r="D264" s="34">
        <v>0.7</v>
      </c>
    </row>
    <row r="265" spans="1:4" x14ac:dyDescent="0.25">
      <c r="A265" s="29" t="s">
        <v>9</v>
      </c>
      <c r="B265" s="35">
        <v>0</v>
      </c>
      <c r="C265" s="34"/>
      <c r="D265" s="34"/>
    </row>
    <row r="266" spans="1:4" x14ac:dyDescent="0.25">
      <c r="A266" s="30" t="s">
        <v>714</v>
      </c>
      <c r="B266" s="35">
        <v>0</v>
      </c>
      <c r="C266" s="34"/>
      <c r="D266" s="34"/>
    </row>
    <row r="267" spans="1:4" x14ac:dyDescent="0.25">
      <c r="A267" s="30" t="s">
        <v>717</v>
      </c>
      <c r="B267" s="35">
        <v>0</v>
      </c>
      <c r="C267" s="34"/>
      <c r="D267" s="34"/>
    </row>
    <row r="268" spans="1:4" x14ac:dyDescent="0.25">
      <c r="A268" s="29" t="s">
        <v>726</v>
      </c>
      <c r="B268" s="35">
        <v>100000</v>
      </c>
      <c r="C268" s="34">
        <v>0.3</v>
      </c>
      <c r="D268" s="34">
        <v>0.7</v>
      </c>
    </row>
    <row r="269" spans="1:4" x14ac:dyDescent="0.25">
      <c r="A269" s="30" t="s">
        <v>727</v>
      </c>
      <c r="B269" s="35">
        <v>100000</v>
      </c>
      <c r="C269" s="34">
        <v>0.3</v>
      </c>
      <c r="D269" s="34">
        <v>0.7</v>
      </c>
    </row>
    <row r="270" spans="1:4" x14ac:dyDescent="0.25">
      <c r="A270" s="29" t="s">
        <v>723</v>
      </c>
      <c r="B270" s="35">
        <v>2000</v>
      </c>
      <c r="C270" s="34">
        <v>0</v>
      </c>
      <c r="D270" s="34">
        <v>0.2</v>
      </c>
    </row>
    <row r="271" spans="1:4" x14ac:dyDescent="0.25">
      <c r="A271" s="30" t="s">
        <v>724</v>
      </c>
      <c r="B271" s="35">
        <v>2000</v>
      </c>
      <c r="C271" s="34">
        <v>0</v>
      </c>
      <c r="D271" s="34">
        <v>0.2</v>
      </c>
    </row>
    <row r="272" spans="1:4" x14ac:dyDescent="0.25">
      <c r="A272" s="29" t="s">
        <v>718</v>
      </c>
      <c r="B272" s="35">
        <v>270000</v>
      </c>
      <c r="C272" s="34">
        <v>0</v>
      </c>
      <c r="D272" s="34">
        <v>0.25</v>
      </c>
    </row>
    <row r="273" spans="1:4" x14ac:dyDescent="0.25">
      <c r="A273" s="30" t="s">
        <v>719</v>
      </c>
      <c r="B273" s="35">
        <v>270000</v>
      </c>
      <c r="C273" s="34">
        <v>0</v>
      </c>
      <c r="D273" s="34">
        <v>0.25</v>
      </c>
    </row>
    <row r="274" spans="1:4" x14ac:dyDescent="0.25">
      <c r="A274" s="28" t="s">
        <v>98</v>
      </c>
      <c r="B274" s="35">
        <v>798511.1372</v>
      </c>
      <c r="C274" s="34"/>
      <c r="D274" s="34"/>
    </row>
    <row r="275" spans="1:4" x14ac:dyDescent="0.25">
      <c r="A275" s="29" t="s">
        <v>9</v>
      </c>
      <c r="B275" s="35">
        <v>798511.1372</v>
      </c>
      <c r="C275" s="34"/>
      <c r="D275" s="34"/>
    </row>
    <row r="276" spans="1:4" x14ac:dyDescent="0.25">
      <c r="A276" s="30" t="s">
        <v>101</v>
      </c>
      <c r="B276" s="35">
        <v>49631.4</v>
      </c>
      <c r="C276" s="34"/>
      <c r="D276" s="34"/>
    </row>
    <row r="277" spans="1:4" x14ac:dyDescent="0.25">
      <c r="A277" s="30" t="s">
        <v>102</v>
      </c>
      <c r="B277" s="35">
        <v>35308.040860000001</v>
      </c>
      <c r="C277" s="34"/>
      <c r="D277" s="34"/>
    </row>
    <row r="278" spans="1:4" x14ac:dyDescent="0.25">
      <c r="A278" s="30" t="s">
        <v>99</v>
      </c>
      <c r="B278" s="35">
        <v>104061.48109</v>
      </c>
      <c r="C278" s="34"/>
      <c r="D278" s="34"/>
    </row>
    <row r="279" spans="1:4" x14ac:dyDescent="0.25">
      <c r="A279" s="30" t="s">
        <v>100</v>
      </c>
      <c r="B279" s="35">
        <v>609510.21525000001</v>
      </c>
      <c r="C279" s="34"/>
      <c r="D279" s="34"/>
    </row>
    <row r="280" spans="1:4" x14ac:dyDescent="0.25">
      <c r="A280" s="27" t="s">
        <v>376</v>
      </c>
      <c r="B280" s="35">
        <v>1854061.1371999998</v>
      </c>
      <c r="C280" s="34">
        <v>0.25</v>
      </c>
      <c r="D280" s="34">
        <v>1</v>
      </c>
    </row>
    <row r="281" spans="1:4" x14ac:dyDescent="0.25">
      <c r="A281" s="28" t="s">
        <v>416</v>
      </c>
      <c r="B281" s="35">
        <v>55500</v>
      </c>
      <c r="C281" s="34">
        <v>0</v>
      </c>
      <c r="D281" s="34">
        <v>0.25</v>
      </c>
    </row>
    <row r="282" spans="1:4" x14ac:dyDescent="0.25">
      <c r="A282" s="29" t="s">
        <v>425</v>
      </c>
      <c r="B282" s="35">
        <v>1000</v>
      </c>
      <c r="C282" s="34"/>
      <c r="D282" s="34">
        <v>0.2</v>
      </c>
    </row>
    <row r="283" spans="1:4" x14ac:dyDescent="0.25">
      <c r="A283" s="30" t="s">
        <v>426</v>
      </c>
      <c r="B283" s="35">
        <v>1000</v>
      </c>
      <c r="C283" s="34"/>
      <c r="D283" s="34">
        <v>0.2</v>
      </c>
    </row>
    <row r="284" spans="1:4" x14ac:dyDescent="0.25">
      <c r="A284" s="29" t="s">
        <v>419</v>
      </c>
      <c r="B284" s="35">
        <v>45000</v>
      </c>
      <c r="C284" s="34">
        <v>0</v>
      </c>
      <c r="D284" s="34">
        <v>0.25</v>
      </c>
    </row>
    <row r="285" spans="1:4" x14ac:dyDescent="0.25">
      <c r="A285" s="30" t="s">
        <v>420</v>
      </c>
      <c r="B285" s="35">
        <v>45000</v>
      </c>
      <c r="C285" s="34">
        <v>0</v>
      </c>
      <c r="D285" s="34">
        <v>0.25</v>
      </c>
    </row>
    <row r="286" spans="1:4" x14ac:dyDescent="0.25">
      <c r="A286" s="29" t="s">
        <v>428</v>
      </c>
      <c r="B286" s="35">
        <v>0</v>
      </c>
      <c r="C286" s="34">
        <v>0</v>
      </c>
      <c r="D286" s="34"/>
    </row>
    <row r="287" spans="1:4" x14ac:dyDescent="0.25">
      <c r="A287" s="30" t="s">
        <v>429</v>
      </c>
      <c r="B287" s="35">
        <v>0</v>
      </c>
      <c r="C287" s="34">
        <v>0</v>
      </c>
      <c r="D287" s="34"/>
    </row>
    <row r="288" spans="1:4" x14ac:dyDescent="0.25">
      <c r="A288" s="29" t="s">
        <v>417</v>
      </c>
      <c r="B288" s="35">
        <v>0</v>
      </c>
      <c r="C288" s="34">
        <v>0</v>
      </c>
      <c r="D288" s="34"/>
    </row>
    <row r="289" spans="1:4" x14ac:dyDescent="0.25">
      <c r="A289" s="30" t="s">
        <v>418</v>
      </c>
      <c r="B289" s="35">
        <v>0</v>
      </c>
      <c r="C289" s="34">
        <v>0</v>
      </c>
      <c r="D289" s="34"/>
    </row>
    <row r="290" spans="1:4" x14ac:dyDescent="0.25">
      <c r="A290" s="29" t="s">
        <v>422</v>
      </c>
      <c r="B290" s="35">
        <v>9500</v>
      </c>
      <c r="C290" s="34">
        <v>0</v>
      </c>
      <c r="D290" s="34">
        <v>0.25</v>
      </c>
    </row>
    <row r="291" spans="1:4" x14ac:dyDescent="0.25">
      <c r="A291" s="30" t="s">
        <v>423</v>
      </c>
      <c r="B291" s="35">
        <v>9500</v>
      </c>
      <c r="C291" s="34">
        <v>0</v>
      </c>
      <c r="D291" s="34">
        <v>0.25</v>
      </c>
    </row>
    <row r="292" spans="1:4" x14ac:dyDescent="0.25">
      <c r="A292" s="28" t="s">
        <v>430</v>
      </c>
      <c r="B292" s="35">
        <v>575400</v>
      </c>
      <c r="C292" s="34">
        <v>0.25</v>
      </c>
      <c r="D292" s="34">
        <v>1</v>
      </c>
    </row>
    <row r="293" spans="1:4" x14ac:dyDescent="0.25">
      <c r="A293" s="29" t="s">
        <v>9</v>
      </c>
      <c r="B293" s="35">
        <v>99000</v>
      </c>
      <c r="C293" s="34">
        <v>0.25</v>
      </c>
      <c r="D293" s="34">
        <v>0.5</v>
      </c>
    </row>
    <row r="294" spans="1:4" x14ac:dyDescent="0.25">
      <c r="A294" s="30" t="s">
        <v>452</v>
      </c>
      <c r="B294" s="35">
        <v>91000</v>
      </c>
      <c r="C294" s="34"/>
      <c r="D294" s="34">
        <v>0.5</v>
      </c>
    </row>
    <row r="295" spans="1:4" x14ac:dyDescent="0.25">
      <c r="A295" s="30" t="s">
        <v>431</v>
      </c>
      <c r="B295" s="35">
        <v>0</v>
      </c>
      <c r="C295" s="34"/>
      <c r="D295" s="34"/>
    </row>
    <row r="296" spans="1:4" x14ac:dyDescent="0.25">
      <c r="A296" s="30" t="s">
        <v>435</v>
      </c>
      <c r="B296" s="35">
        <v>0</v>
      </c>
      <c r="C296" s="34"/>
      <c r="D296" s="34"/>
    </row>
    <row r="297" spans="1:4" x14ac:dyDescent="0.25">
      <c r="A297" s="30" t="s">
        <v>436</v>
      </c>
      <c r="B297" s="35">
        <v>0</v>
      </c>
      <c r="C297" s="34"/>
      <c r="D297" s="34"/>
    </row>
    <row r="298" spans="1:4" x14ac:dyDescent="0.25">
      <c r="A298" s="30" t="s">
        <v>451</v>
      </c>
      <c r="B298" s="35">
        <v>8000</v>
      </c>
      <c r="C298" s="34">
        <v>0.25</v>
      </c>
      <c r="D298" s="34">
        <v>0.25</v>
      </c>
    </row>
    <row r="299" spans="1:4" x14ac:dyDescent="0.25">
      <c r="A299" s="29" t="s">
        <v>443</v>
      </c>
      <c r="B299" s="35">
        <v>10000</v>
      </c>
      <c r="C299" s="34">
        <v>0</v>
      </c>
      <c r="D299" s="34">
        <v>0.25</v>
      </c>
    </row>
    <row r="300" spans="1:4" x14ac:dyDescent="0.25">
      <c r="A300" s="30" t="s">
        <v>444</v>
      </c>
      <c r="B300" s="35">
        <v>10000</v>
      </c>
      <c r="C300" s="34">
        <v>0</v>
      </c>
      <c r="D300" s="34">
        <v>0.25</v>
      </c>
    </row>
    <row r="301" spans="1:4" x14ac:dyDescent="0.25">
      <c r="A301" s="29" t="s">
        <v>446</v>
      </c>
      <c r="B301" s="35">
        <v>9000</v>
      </c>
      <c r="C301" s="34">
        <v>0</v>
      </c>
      <c r="D301" s="34">
        <v>0.25</v>
      </c>
    </row>
    <row r="302" spans="1:4" x14ac:dyDescent="0.25">
      <c r="A302" s="30" t="s">
        <v>447</v>
      </c>
      <c r="B302" s="35">
        <v>9000</v>
      </c>
      <c r="C302" s="34">
        <v>0</v>
      </c>
      <c r="D302" s="34">
        <v>0.25</v>
      </c>
    </row>
    <row r="303" spans="1:4" x14ac:dyDescent="0.25">
      <c r="A303" s="29" t="s">
        <v>437</v>
      </c>
      <c r="B303" s="35">
        <v>200000</v>
      </c>
      <c r="C303" s="34"/>
      <c r="D303" s="34">
        <v>1</v>
      </c>
    </row>
    <row r="304" spans="1:4" x14ac:dyDescent="0.25">
      <c r="A304" s="30" t="s">
        <v>438</v>
      </c>
      <c r="B304" s="35">
        <v>200000</v>
      </c>
      <c r="C304" s="34"/>
      <c r="D304" s="34">
        <v>1</v>
      </c>
    </row>
    <row r="305" spans="1:4" x14ac:dyDescent="0.25">
      <c r="A305" s="29" t="s">
        <v>440</v>
      </c>
      <c r="B305" s="35">
        <v>2900</v>
      </c>
      <c r="C305" s="34">
        <v>0</v>
      </c>
      <c r="D305" s="34">
        <v>0.2</v>
      </c>
    </row>
    <row r="306" spans="1:4" x14ac:dyDescent="0.25">
      <c r="A306" s="30" t="s">
        <v>441</v>
      </c>
      <c r="B306" s="35">
        <v>2900</v>
      </c>
      <c r="C306" s="34">
        <v>0</v>
      </c>
      <c r="D306" s="34">
        <v>0.2</v>
      </c>
    </row>
    <row r="307" spans="1:4" x14ac:dyDescent="0.25">
      <c r="A307" s="29" t="s">
        <v>448</v>
      </c>
      <c r="B307" s="35">
        <v>104500</v>
      </c>
      <c r="C307" s="34">
        <v>0</v>
      </c>
      <c r="D307" s="34">
        <v>0.25</v>
      </c>
    </row>
    <row r="308" spans="1:4" x14ac:dyDescent="0.25">
      <c r="A308" s="30" t="s">
        <v>449</v>
      </c>
      <c r="B308" s="35">
        <v>104500</v>
      </c>
      <c r="C308" s="34">
        <v>0</v>
      </c>
      <c r="D308" s="34">
        <v>0.25</v>
      </c>
    </row>
    <row r="309" spans="1:4" x14ac:dyDescent="0.25">
      <c r="A309" s="29" t="s">
        <v>432</v>
      </c>
      <c r="B309" s="35">
        <v>150000</v>
      </c>
      <c r="C309" s="34">
        <v>0</v>
      </c>
      <c r="D309" s="34">
        <v>0.25</v>
      </c>
    </row>
    <row r="310" spans="1:4" x14ac:dyDescent="0.25">
      <c r="A310" s="30" t="s">
        <v>433</v>
      </c>
      <c r="B310" s="35">
        <v>150000</v>
      </c>
      <c r="C310" s="34">
        <v>0</v>
      </c>
      <c r="D310" s="34">
        <v>0.25</v>
      </c>
    </row>
    <row r="311" spans="1:4" x14ac:dyDescent="0.25">
      <c r="A311" s="28" t="s">
        <v>393</v>
      </c>
      <c r="B311" s="35">
        <v>72650</v>
      </c>
      <c r="C311" s="34">
        <v>0</v>
      </c>
      <c r="D311" s="34">
        <v>0.25</v>
      </c>
    </row>
    <row r="312" spans="1:4" x14ac:dyDescent="0.25">
      <c r="A312" s="29" t="s">
        <v>9</v>
      </c>
      <c r="B312" s="35">
        <v>0</v>
      </c>
      <c r="C312" s="34"/>
      <c r="D312" s="34"/>
    </row>
    <row r="313" spans="1:4" x14ac:dyDescent="0.25">
      <c r="A313" s="30" t="s">
        <v>399</v>
      </c>
      <c r="B313" s="35">
        <v>0</v>
      </c>
      <c r="C313" s="34"/>
      <c r="D313" s="34"/>
    </row>
    <row r="314" spans="1:4" x14ac:dyDescent="0.25">
      <c r="A314" s="29" t="s">
        <v>394</v>
      </c>
      <c r="B314" s="35">
        <v>0</v>
      </c>
      <c r="C314" s="34">
        <v>0</v>
      </c>
      <c r="D314" s="34"/>
    </row>
    <row r="315" spans="1:4" x14ac:dyDescent="0.25">
      <c r="A315" s="30" t="s">
        <v>395</v>
      </c>
      <c r="B315" s="35">
        <v>0</v>
      </c>
      <c r="C315" s="34">
        <v>0</v>
      </c>
      <c r="D315" s="34"/>
    </row>
    <row r="316" spans="1:4" x14ac:dyDescent="0.25">
      <c r="A316" s="29" t="s">
        <v>405</v>
      </c>
      <c r="B316" s="35">
        <v>0</v>
      </c>
      <c r="C316" s="34">
        <v>0</v>
      </c>
      <c r="D316" s="34"/>
    </row>
    <row r="317" spans="1:4" x14ac:dyDescent="0.25">
      <c r="A317" s="30" t="s">
        <v>406</v>
      </c>
      <c r="B317" s="35">
        <v>0</v>
      </c>
      <c r="C317" s="34">
        <v>0</v>
      </c>
      <c r="D317" s="34"/>
    </row>
    <row r="318" spans="1:4" x14ac:dyDescent="0.25">
      <c r="A318" s="29" t="s">
        <v>403</v>
      </c>
      <c r="B318" s="35">
        <v>0</v>
      </c>
      <c r="C318" s="34">
        <v>0</v>
      </c>
      <c r="D318" s="34"/>
    </row>
    <row r="319" spans="1:4" x14ac:dyDescent="0.25">
      <c r="A319" s="30" t="s">
        <v>404</v>
      </c>
      <c r="B319" s="35">
        <v>0</v>
      </c>
      <c r="C319" s="34">
        <v>0</v>
      </c>
      <c r="D319" s="34"/>
    </row>
    <row r="320" spans="1:4" x14ac:dyDescent="0.25">
      <c r="A320" s="29" t="s">
        <v>408</v>
      </c>
      <c r="B320" s="35">
        <v>58000</v>
      </c>
      <c r="C320" s="34">
        <v>0</v>
      </c>
      <c r="D320" s="34">
        <v>0.25</v>
      </c>
    </row>
    <row r="321" spans="1:4" x14ac:dyDescent="0.25">
      <c r="A321" s="30" t="s">
        <v>409</v>
      </c>
      <c r="B321" s="35">
        <v>58000</v>
      </c>
      <c r="C321" s="34">
        <v>0</v>
      </c>
      <c r="D321" s="34">
        <v>0.25</v>
      </c>
    </row>
    <row r="322" spans="1:4" x14ac:dyDescent="0.25">
      <c r="A322" s="29" t="s">
        <v>400</v>
      </c>
      <c r="B322" s="35">
        <v>14650</v>
      </c>
      <c r="C322" s="34">
        <v>0</v>
      </c>
      <c r="D322" s="34">
        <v>0.25</v>
      </c>
    </row>
    <row r="323" spans="1:4" x14ac:dyDescent="0.25">
      <c r="A323" s="30" t="s">
        <v>401</v>
      </c>
      <c r="B323" s="35">
        <v>14650</v>
      </c>
      <c r="C323" s="34">
        <v>0</v>
      </c>
      <c r="D323" s="34">
        <v>0.25</v>
      </c>
    </row>
    <row r="324" spans="1:4" x14ac:dyDescent="0.25">
      <c r="A324" s="29" t="s">
        <v>397</v>
      </c>
      <c r="B324" s="35">
        <v>0</v>
      </c>
      <c r="C324" s="34">
        <v>0</v>
      </c>
      <c r="D324" s="34"/>
    </row>
    <row r="325" spans="1:4" x14ac:dyDescent="0.25">
      <c r="A325" s="30" t="s">
        <v>398</v>
      </c>
      <c r="B325" s="35">
        <v>0</v>
      </c>
      <c r="C325" s="34">
        <v>0</v>
      </c>
      <c r="D325" s="34"/>
    </row>
    <row r="326" spans="1:4" x14ac:dyDescent="0.25">
      <c r="A326" s="28" t="s">
        <v>377</v>
      </c>
      <c r="B326" s="35">
        <v>352000</v>
      </c>
      <c r="C326" s="34">
        <v>0</v>
      </c>
      <c r="D326" s="34">
        <v>0.33</v>
      </c>
    </row>
    <row r="327" spans="1:4" x14ac:dyDescent="0.25">
      <c r="A327" s="29" t="s">
        <v>9</v>
      </c>
      <c r="B327" s="35">
        <v>0</v>
      </c>
      <c r="C327" s="34"/>
      <c r="D327" s="34"/>
    </row>
    <row r="328" spans="1:4" x14ac:dyDescent="0.25">
      <c r="A328" s="30" t="s">
        <v>378</v>
      </c>
      <c r="B328" s="35">
        <v>0</v>
      </c>
      <c r="C328" s="34"/>
      <c r="D328" s="34"/>
    </row>
    <row r="329" spans="1:4" x14ac:dyDescent="0.25">
      <c r="A329" s="29" t="s">
        <v>387</v>
      </c>
      <c r="B329" s="35">
        <v>1000</v>
      </c>
      <c r="C329" s="34">
        <v>0</v>
      </c>
      <c r="D329" s="34">
        <v>0.15</v>
      </c>
    </row>
    <row r="330" spans="1:4" x14ac:dyDescent="0.25">
      <c r="A330" s="30" t="s">
        <v>388</v>
      </c>
      <c r="B330" s="35">
        <v>1000</v>
      </c>
      <c r="C330" s="34">
        <v>0</v>
      </c>
      <c r="D330" s="34">
        <v>0.15</v>
      </c>
    </row>
    <row r="331" spans="1:4" x14ac:dyDescent="0.25">
      <c r="A331" s="29" t="s">
        <v>389</v>
      </c>
      <c r="B331" s="35">
        <v>120000</v>
      </c>
      <c r="C331" s="34">
        <v>0</v>
      </c>
      <c r="D331" s="34">
        <v>0.25</v>
      </c>
    </row>
    <row r="332" spans="1:4" x14ac:dyDescent="0.25">
      <c r="A332" s="30" t="s">
        <v>390</v>
      </c>
      <c r="B332" s="35">
        <v>120000</v>
      </c>
      <c r="C332" s="34">
        <v>0</v>
      </c>
      <c r="D332" s="34">
        <v>0.25</v>
      </c>
    </row>
    <row r="333" spans="1:4" x14ac:dyDescent="0.25">
      <c r="A333" s="29" t="s">
        <v>382</v>
      </c>
      <c r="B333" s="35">
        <v>0</v>
      </c>
      <c r="C333" s="34">
        <v>0</v>
      </c>
      <c r="D333" s="34"/>
    </row>
    <row r="334" spans="1:4" x14ac:dyDescent="0.25">
      <c r="A334" s="30" t="s">
        <v>383</v>
      </c>
      <c r="B334" s="35">
        <v>0</v>
      </c>
      <c r="C334" s="34">
        <v>0</v>
      </c>
      <c r="D334" s="34"/>
    </row>
    <row r="335" spans="1:4" x14ac:dyDescent="0.25">
      <c r="A335" s="29" t="s">
        <v>379</v>
      </c>
      <c r="B335" s="35">
        <v>30000</v>
      </c>
      <c r="C335" s="34">
        <v>0</v>
      </c>
      <c r="D335" s="34">
        <v>0.33</v>
      </c>
    </row>
    <row r="336" spans="1:4" x14ac:dyDescent="0.25">
      <c r="A336" s="30" t="s">
        <v>380</v>
      </c>
      <c r="B336" s="35">
        <v>30000</v>
      </c>
      <c r="C336" s="34">
        <v>0</v>
      </c>
      <c r="D336" s="34">
        <v>0.33</v>
      </c>
    </row>
    <row r="337" spans="1:4" x14ac:dyDescent="0.25">
      <c r="A337" s="29" t="s">
        <v>391</v>
      </c>
      <c r="B337" s="35">
        <v>200000</v>
      </c>
      <c r="C337" s="34">
        <v>0</v>
      </c>
      <c r="D337" s="34">
        <v>0.25</v>
      </c>
    </row>
    <row r="338" spans="1:4" x14ac:dyDescent="0.25">
      <c r="A338" s="30" t="s">
        <v>392</v>
      </c>
      <c r="B338" s="35">
        <v>200000</v>
      </c>
      <c r="C338" s="34">
        <v>0</v>
      </c>
      <c r="D338" s="34">
        <v>0.25</v>
      </c>
    </row>
    <row r="339" spans="1:4" x14ac:dyDescent="0.25">
      <c r="A339" s="29" t="s">
        <v>384</v>
      </c>
      <c r="B339" s="35">
        <v>1000</v>
      </c>
      <c r="C339" s="34">
        <v>0</v>
      </c>
      <c r="D339" s="34">
        <v>0.15</v>
      </c>
    </row>
    <row r="340" spans="1:4" x14ac:dyDescent="0.25">
      <c r="A340" s="30" t="s">
        <v>385</v>
      </c>
      <c r="B340" s="35">
        <v>1000</v>
      </c>
      <c r="C340" s="34">
        <v>0</v>
      </c>
      <c r="D340" s="34">
        <v>0.15</v>
      </c>
    </row>
    <row r="341" spans="1:4" x14ac:dyDescent="0.25">
      <c r="A341" s="28" t="s">
        <v>98</v>
      </c>
      <c r="B341" s="35">
        <v>798511.1372</v>
      </c>
      <c r="C341" s="34"/>
      <c r="D341" s="34"/>
    </row>
    <row r="342" spans="1:4" x14ac:dyDescent="0.25">
      <c r="A342" s="29" t="s">
        <v>9</v>
      </c>
      <c r="B342" s="35">
        <v>798511.1372</v>
      </c>
      <c r="C342" s="34"/>
      <c r="D342" s="34"/>
    </row>
    <row r="343" spans="1:4" x14ac:dyDescent="0.25">
      <c r="A343" s="30" t="s">
        <v>101</v>
      </c>
      <c r="B343" s="35">
        <v>49631.4</v>
      </c>
      <c r="C343" s="34"/>
      <c r="D343" s="34"/>
    </row>
    <row r="344" spans="1:4" x14ac:dyDescent="0.25">
      <c r="A344" s="30" t="s">
        <v>102</v>
      </c>
      <c r="B344" s="35">
        <v>35308.040860000001</v>
      </c>
      <c r="C344" s="34"/>
      <c r="D344" s="34"/>
    </row>
    <row r="345" spans="1:4" x14ac:dyDescent="0.25">
      <c r="A345" s="30" t="s">
        <v>99</v>
      </c>
      <c r="B345" s="35">
        <v>104061.48109</v>
      </c>
      <c r="C345" s="34"/>
      <c r="D345" s="34"/>
    </row>
    <row r="346" spans="1:4" x14ac:dyDescent="0.25">
      <c r="A346" s="30" t="s">
        <v>100</v>
      </c>
      <c r="B346" s="35">
        <v>609510.21525000001</v>
      </c>
      <c r="C346" s="34"/>
      <c r="D346" s="34"/>
    </row>
    <row r="347" spans="1:4" x14ac:dyDescent="0.25">
      <c r="A347" s="26" t="s">
        <v>925</v>
      </c>
      <c r="B347" s="35">
        <v>2380374.8074100008</v>
      </c>
      <c r="C347" s="34">
        <v>0.25</v>
      </c>
      <c r="D347" s="34">
        <v>1</v>
      </c>
    </row>
    <row r="348" spans="1:4" x14ac:dyDescent="0.25">
      <c r="A348" s="27" t="s">
        <v>484</v>
      </c>
      <c r="B348" s="35">
        <v>2067491.1406100001</v>
      </c>
      <c r="C348" s="34">
        <v>0.25</v>
      </c>
      <c r="D348" s="34">
        <v>1</v>
      </c>
    </row>
    <row r="349" spans="1:4" x14ac:dyDescent="0.25">
      <c r="A349" s="28" t="s">
        <v>528</v>
      </c>
      <c r="B349" s="35">
        <v>513631.56539999996</v>
      </c>
      <c r="C349" s="34">
        <v>0.25</v>
      </c>
      <c r="D349" s="34">
        <v>0.9</v>
      </c>
    </row>
    <row r="350" spans="1:4" x14ac:dyDescent="0.25">
      <c r="A350" s="29" t="s">
        <v>9</v>
      </c>
      <c r="B350" s="35">
        <v>0</v>
      </c>
      <c r="C350" s="34"/>
      <c r="D350" s="34"/>
    </row>
    <row r="351" spans="1:4" x14ac:dyDescent="0.25">
      <c r="A351" s="30" t="s">
        <v>537</v>
      </c>
      <c r="B351" s="35">
        <v>0</v>
      </c>
      <c r="C351" s="34"/>
      <c r="D351" s="34"/>
    </row>
    <row r="352" spans="1:4" x14ac:dyDescent="0.25">
      <c r="A352" s="30" t="s">
        <v>535</v>
      </c>
      <c r="B352" s="35">
        <v>0</v>
      </c>
      <c r="C352" s="34"/>
      <c r="D352" s="34"/>
    </row>
    <row r="353" spans="1:4" x14ac:dyDescent="0.25">
      <c r="A353" s="30" t="s">
        <v>536</v>
      </c>
      <c r="B353" s="35">
        <v>0</v>
      </c>
      <c r="C353" s="34"/>
      <c r="D353" s="34"/>
    </row>
    <row r="354" spans="1:4" x14ac:dyDescent="0.25">
      <c r="A354" s="29" t="s">
        <v>529</v>
      </c>
      <c r="B354" s="35">
        <v>399514</v>
      </c>
      <c r="C354" s="34">
        <v>0.25</v>
      </c>
      <c r="D354" s="34">
        <v>0.25</v>
      </c>
    </row>
    <row r="355" spans="1:4" x14ac:dyDescent="0.25">
      <c r="A355" s="30" t="s">
        <v>560</v>
      </c>
      <c r="B355" s="35">
        <v>0</v>
      </c>
      <c r="C355" s="34">
        <v>0</v>
      </c>
      <c r="D355" s="34"/>
    </row>
    <row r="356" spans="1:4" x14ac:dyDescent="0.25">
      <c r="A356" s="30" t="s">
        <v>544</v>
      </c>
      <c r="B356" s="35">
        <v>292254</v>
      </c>
      <c r="C356" s="34">
        <v>0</v>
      </c>
      <c r="D356" s="34">
        <v>0.25</v>
      </c>
    </row>
    <row r="357" spans="1:4" x14ac:dyDescent="0.25">
      <c r="A357" s="30" t="s">
        <v>550</v>
      </c>
      <c r="B357" s="35">
        <v>83598</v>
      </c>
      <c r="C357" s="34">
        <v>0</v>
      </c>
      <c r="D357" s="34">
        <v>0.25</v>
      </c>
    </row>
    <row r="358" spans="1:4" x14ac:dyDescent="0.25">
      <c r="A358" s="30" t="s">
        <v>541</v>
      </c>
      <c r="B358" s="35">
        <v>15246.5</v>
      </c>
      <c r="C358" s="34">
        <v>0.25</v>
      </c>
      <c r="D358" s="34">
        <v>0.25</v>
      </c>
    </row>
    <row r="359" spans="1:4" x14ac:dyDescent="0.25">
      <c r="A359" s="30" t="s">
        <v>530</v>
      </c>
      <c r="B359" s="35">
        <v>8415.5</v>
      </c>
      <c r="C359" s="34">
        <v>0.25</v>
      </c>
      <c r="D359" s="34">
        <v>0.25</v>
      </c>
    </row>
    <row r="360" spans="1:4" x14ac:dyDescent="0.25">
      <c r="A360" s="30" t="s">
        <v>557</v>
      </c>
      <c r="B360" s="35">
        <v>0</v>
      </c>
      <c r="C360" s="34">
        <v>0.25</v>
      </c>
      <c r="D360" s="34"/>
    </row>
    <row r="361" spans="1:4" x14ac:dyDescent="0.25">
      <c r="A361" s="29" t="s">
        <v>545</v>
      </c>
      <c r="B361" s="35">
        <v>11399.5728</v>
      </c>
      <c r="C361" s="34">
        <v>0.2</v>
      </c>
      <c r="D361" s="34">
        <v>0.9</v>
      </c>
    </row>
    <row r="362" spans="1:4" x14ac:dyDescent="0.25">
      <c r="A362" s="30" t="s">
        <v>546</v>
      </c>
      <c r="B362" s="35">
        <v>11399.5728</v>
      </c>
      <c r="C362" s="34">
        <v>0.2</v>
      </c>
      <c r="D362" s="34">
        <v>0.6</v>
      </c>
    </row>
    <row r="363" spans="1:4" x14ac:dyDescent="0.25">
      <c r="A363" s="30" t="s">
        <v>556</v>
      </c>
      <c r="B363" s="35">
        <v>0</v>
      </c>
      <c r="C363" s="34">
        <v>0.1</v>
      </c>
      <c r="D363" s="34">
        <v>0.9</v>
      </c>
    </row>
    <row r="364" spans="1:4" x14ac:dyDescent="0.25">
      <c r="A364" s="29" t="s">
        <v>551</v>
      </c>
      <c r="B364" s="35">
        <v>8549.6795999999995</v>
      </c>
      <c r="C364" s="34">
        <v>0</v>
      </c>
      <c r="D364" s="34">
        <v>0.25</v>
      </c>
    </row>
    <row r="365" spans="1:4" x14ac:dyDescent="0.25">
      <c r="A365" s="30" t="s">
        <v>552</v>
      </c>
      <c r="B365" s="35">
        <v>8549.6795999999995</v>
      </c>
      <c r="C365" s="34">
        <v>0</v>
      </c>
      <c r="D365" s="34">
        <v>0.25</v>
      </c>
    </row>
    <row r="366" spans="1:4" x14ac:dyDescent="0.25">
      <c r="A366" s="29" t="s">
        <v>542</v>
      </c>
      <c r="B366" s="35">
        <v>0</v>
      </c>
      <c r="C366" s="34"/>
      <c r="D366" s="34"/>
    </row>
    <row r="367" spans="1:4" x14ac:dyDescent="0.25">
      <c r="A367" s="30" t="s">
        <v>543</v>
      </c>
      <c r="B367" s="35">
        <v>0</v>
      </c>
      <c r="C367" s="34"/>
      <c r="D367" s="34"/>
    </row>
    <row r="368" spans="1:4" x14ac:dyDescent="0.25">
      <c r="A368" s="29" t="s">
        <v>547</v>
      </c>
      <c r="B368" s="35">
        <v>14049.3</v>
      </c>
      <c r="C368" s="34">
        <v>0</v>
      </c>
      <c r="D368" s="34">
        <v>0.25</v>
      </c>
    </row>
    <row r="369" spans="1:4" x14ac:dyDescent="0.25">
      <c r="A369" s="30" t="s">
        <v>548</v>
      </c>
      <c r="B369" s="35">
        <v>14049.3</v>
      </c>
      <c r="C369" s="34">
        <v>0</v>
      </c>
      <c r="D369" s="34">
        <v>0.25</v>
      </c>
    </row>
    <row r="370" spans="1:4" x14ac:dyDescent="0.25">
      <c r="A370" s="29" t="s">
        <v>553</v>
      </c>
      <c r="B370" s="35">
        <v>57319.867400000003</v>
      </c>
      <c r="C370" s="34">
        <v>0</v>
      </c>
      <c r="D370" s="34">
        <v>0.25</v>
      </c>
    </row>
    <row r="371" spans="1:4" x14ac:dyDescent="0.25">
      <c r="A371" s="30" t="s">
        <v>554</v>
      </c>
      <c r="B371" s="35">
        <v>57319.867400000003</v>
      </c>
      <c r="C371" s="34">
        <v>0</v>
      </c>
      <c r="D371" s="34">
        <v>0.25</v>
      </c>
    </row>
    <row r="372" spans="1:4" x14ac:dyDescent="0.25">
      <c r="A372" s="29" t="s">
        <v>539</v>
      </c>
      <c r="B372" s="35">
        <v>19949.252400000001</v>
      </c>
      <c r="C372" s="34">
        <v>0.25</v>
      </c>
      <c r="D372" s="34">
        <v>0.25</v>
      </c>
    </row>
    <row r="373" spans="1:4" x14ac:dyDescent="0.25">
      <c r="A373" s="30" t="s">
        <v>549</v>
      </c>
      <c r="B373" s="35">
        <v>11399.5728</v>
      </c>
      <c r="C373" s="34">
        <v>0.25</v>
      </c>
      <c r="D373" s="34">
        <v>0.25</v>
      </c>
    </row>
    <row r="374" spans="1:4" x14ac:dyDescent="0.25">
      <c r="A374" s="30" t="s">
        <v>540</v>
      </c>
      <c r="B374" s="35">
        <v>2849.8932</v>
      </c>
      <c r="C374" s="34">
        <v>0.25</v>
      </c>
      <c r="D374" s="34">
        <v>0.25</v>
      </c>
    </row>
    <row r="375" spans="1:4" x14ac:dyDescent="0.25">
      <c r="A375" s="30" t="s">
        <v>555</v>
      </c>
      <c r="B375" s="35">
        <v>5699.7864</v>
      </c>
      <c r="C375" s="34">
        <v>0.25</v>
      </c>
      <c r="D375" s="34">
        <v>0.25</v>
      </c>
    </row>
    <row r="376" spans="1:4" x14ac:dyDescent="0.25">
      <c r="A376" s="29" t="s">
        <v>558</v>
      </c>
      <c r="B376" s="35">
        <v>2849.8932</v>
      </c>
      <c r="C376" s="34">
        <v>0.25</v>
      </c>
      <c r="D376" s="34">
        <v>0.25</v>
      </c>
    </row>
    <row r="377" spans="1:4" x14ac:dyDescent="0.25">
      <c r="A377" s="30" t="s">
        <v>559</v>
      </c>
      <c r="B377" s="35">
        <v>2849.8932</v>
      </c>
      <c r="C377" s="34">
        <v>0.25</v>
      </c>
      <c r="D377" s="34">
        <v>0.25</v>
      </c>
    </row>
    <row r="378" spans="1:4" x14ac:dyDescent="0.25">
      <c r="A378" s="28" t="s">
        <v>485</v>
      </c>
      <c r="B378" s="35">
        <v>324197.12300000002</v>
      </c>
      <c r="C378" s="34">
        <v>0</v>
      </c>
      <c r="D378" s="34">
        <v>0.33</v>
      </c>
    </row>
    <row r="379" spans="1:4" x14ac:dyDescent="0.25">
      <c r="A379" s="29" t="s">
        <v>9</v>
      </c>
      <c r="B379" s="35">
        <v>0</v>
      </c>
      <c r="C379" s="34"/>
      <c r="D379" s="34"/>
    </row>
    <row r="380" spans="1:4" x14ac:dyDescent="0.25">
      <c r="A380" s="30" t="s">
        <v>524</v>
      </c>
      <c r="B380" s="35">
        <v>0</v>
      </c>
      <c r="C380" s="34"/>
      <c r="D380" s="34"/>
    </row>
    <row r="381" spans="1:4" x14ac:dyDescent="0.25">
      <c r="A381" s="30" t="s">
        <v>507</v>
      </c>
      <c r="B381" s="35">
        <v>0</v>
      </c>
      <c r="C381" s="34"/>
      <c r="D381" s="34"/>
    </row>
    <row r="382" spans="1:4" x14ac:dyDescent="0.25">
      <c r="A382" s="30" t="s">
        <v>496</v>
      </c>
      <c r="B382" s="35">
        <v>0</v>
      </c>
      <c r="C382" s="34"/>
      <c r="D382" s="34"/>
    </row>
    <row r="383" spans="1:4" x14ac:dyDescent="0.25">
      <c r="A383" s="29" t="s">
        <v>503</v>
      </c>
      <c r="B383" s="35">
        <v>14249.466</v>
      </c>
      <c r="C383" s="34">
        <v>0</v>
      </c>
      <c r="D383" s="34">
        <v>0.33</v>
      </c>
    </row>
    <row r="384" spans="1:4" x14ac:dyDescent="0.25">
      <c r="A384" s="30" t="s">
        <v>508</v>
      </c>
      <c r="B384" s="35">
        <v>11399.5728</v>
      </c>
      <c r="C384" s="34">
        <v>0</v>
      </c>
      <c r="D384" s="34">
        <v>0.33</v>
      </c>
    </row>
    <row r="385" spans="1:4" x14ac:dyDescent="0.25">
      <c r="A385" s="30" t="s">
        <v>504</v>
      </c>
      <c r="B385" s="35">
        <v>2849.8932</v>
      </c>
      <c r="C385" s="34">
        <v>0</v>
      </c>
      <c r="D385" s="34">
        <v>0.33</v>
      </c>
    </row>
    <row r="386" spans="1:4" x14ac:dyDescent="0.25">
      <c r="A386" s="29" t="s">
        <v>497</v>
      </c>
      <c r="B386" s="35">
        <v>36914.432000000001</v>
      </c>
      <c r="C386" s="34">
        <v>0</v>
      </c>
      <c r="D386" s="34">
        <v>0.25</v>
      </c>
    </row>
    <row r="387" spans="1:4" x14ac:dyDescent="0.25">
      <c r="A387" s="30" t="s">
        <v>518</v>
      </c>
      <c r="B387" s="35">
        <v>11399.5728</v>
      </c>
      <c r="C387" s="34">
        <v>0</v>
      </c>
      <c r="D387" s="34">
        <v>0.25</v>
      </c>
    </row>
    <row r="388" spans="1:4" x14ac:dyDescent="0.25">
      <c r="A388" s="30" t="s">
        <v>519</v>
      </c>
      <c r="B388" s="35">
        <v>8415.5</v>
      </c>
      <c r="C388" s="34">
        <v>0</v>
      </c>
      <c r="D388" s="34">
        <v>0.25</v>
      </c>
    </row>
    <row r="389" spans="1:4" x14ac:dyDescent="0.25">
      <c r="A389" s="30" t="s">
        <v>514</v>
      </c>
      <c r="B389" s="35">
        <v>11399.5728</v>
      </c>
      <c r="C389" s="34">
        <v>0</v>
      </c>
      <c r="D389" s="34">
        <v>0.25</v>
      </c>
    </row>
    <row r="390" spans="1:4" x14ac:dyDescent="0.25">
      <c r="A390" s="30" t="s">
        <v>498</v>
      </c>
      <c r="B390" s="35">
        <v>5699.7864</v>
      </c>
      <c r="C390" s="34">
        <v>0</v>
      </c>
      <c r="D390" s="34">
        <v>0.25</v>
      </c>
    </row>
    <row r="391" spans="1:4" x14ac:dyDescent="0.25">
      <c r="A391" s="29" t="s">
        <v>522</v>
      </c>
      <c r="B391" s="35">
        <v>8549.6795999999995</v>
      </c>
      <c r="C391" s="34">
        <v>0</v>
      </c>
      <c r="D391" s="34">
        <v>0.25</v>
      </c>
    </row>
    <row r="392" spans="1:4" x14ac:dyDescent="0.25">
      <c r="A392" s="30" t="s">
        <v>523</v>
      </c>
      <c r="B392" s="35">
        <v>8549.6795999999995</v>
      </c>
      <c r="C392" s="34">
        <v>0</v>
      </c>
      <c r="D392" s="34">
        <v>0.25</v>
      </c>
    </row>
    <row r="393" spans="1:4" x14ac:dyDescent="0.25">
      <c r="A393" s="29" t="s">
        <v>509</v>
      </c>
      <c r="B393" s="35">
        <v>0</v>
      </c>
      <c r="C393" s="34">
        <v>0</v>
      </c>
      <c r="D393" s="34">
        <v>0.25</v>
      </c>
    </row>
    <row r="394" spans="1:4" x14ac:dyDescent="0.25">
      <c r="A394" s="30" t="s">
        <v>510</v>
      </c>
      <c r="B394" s="35">
        <v>0</v>
      </c>
      <c r="C394" s="34">
        <v>0</v>
      </c>
      <c r="D394" s="34">
        <v>0.25</v>
      </c>
    </row>
    <row r="395" spans="1:4" x14ac:dyDescent="0.25">
      <c r="A395" s="29" t="s">
        <v>493</v>
      </c>
      <c r="B395" s="35">
        <v>5699.7864</v>
      </c>
      <c r="C395" s="34">
        <v>0</v>
      </c>
      <c r="D395" s="34">
        <v>0.25</v>
      </c>
    </row>
    <row r="396" spans="1:4" x14ac:dyDescent="0.25">
      <c r="A396" s="30" t="s">
        <v>494</v>
      </c>
      <c r="B396" s="35">
        <v>5699.7864</v>
      </c>
      <c r="C396" s="34">
        <v>0</v>
      </c>
      <c r="D396" s="34">
        <v>0.25</v>
      </c>
    </row>
    <row r="397" spans="1:4" x14ac:dyDescent="0.25">
      <c r="A397" s="29" t="s">
        <v>490</v>
      </c>
      <c r="B397" s="35">
        <v>68397.436799999996</v>
      </c>
      <c r="C397" s="34">
        <v>0</v>
      </c>
      <c r="D397" s="34">
        <v>0.25</v>
      </c>
    </row>
    <row r="398" spans="1:4" x14ac:dyDescent="0.25">
      <c r="A398" s="30" t="s">
        <v>491</v>
      </c>
      <c r="B398" s="35">
        <v>68397.436799999996</v>
      </c>
      <c r="C398" s="34">
        <v>0</v>
      </c>
      <c r="D398" s="34">
        <v>0.25</v>
      </c>
    </row>
    <row r="399" spans="1:4" x14ac:dyDescent="0.25">
      <c r="A399" s="29" t="s">
        <v>515</v>
      </c>
      <c r="B399" s="35">
        <v>3013.4</v>
      </c>
      <c r="C399" s="34">
        <v>0</v>
      </c>
      <c r="D399" s="34">
        <v>0.25</v>
      </c>
    </row>
    <row r="400" spans="1:4" x14ac:dyDescent="0.25">
      <c r="A400" s="30" t="s">
        <v>516</v>
      </c>
      <c r="B400" s="35">
        <v>3013.4</v>
      </c>
      <c r="C400" s="34">
        <v>0</v>
      </c>
      <c r="D400" s="34">
        <v>0.25</v>
      </c>
    </row>
    <row r="401" spans="1:4" x14ac:dyDescent="0.25">
      <c r="A401" s="30" t="s">
        <v>525</v>
      </c>
      <c r="B401" s="35">
        <v>0</v>
      </c>
      <c r="C401" s="34">
        <v>0</v>
      </c>
      <c r="D401" s="34"/>
    </row>
    <row r="402" spans="1:4" x14ac:dyDescent="0.25">
      <c r="A402" s="29" t="s">
        <v>500</v>
      </c>
      <c r="B402" s="35">
        <v>0</v>
      </c>
      <c r="C402" s="34">
        <v>0</v>
      </c>
      <c r="D402" s="34"/>
    </row>
    <row r="403" spans="1:4" x14ac:dyDescent="0.25">
      <c r="A403" s="30" t="s">
        <v>501</v>
      </c>
      <c r="B403" s="35">
        <v>0</v>
      </c>
      <c r="C403" s="34">
        <v>0</v>
      </c>
      <c r="D403" s="34"/>
    </row>
    <row r="404" spans="1:4" x14ac:dyDescent="0.25">
      <c r="A404" s="29" t="s">
        <v>520</v>
      </c>
      <c r="B404" s="35">
        <v>13732.922200000001</v>
      </c>
      <c r="C404" s="34">
        <v>0</v>
      </c>
      <c r="D404" s="34">
        <v>0.25</v>
      </c>
    </row>
    <row r="405" spans="1:4" x14ac:dyDescent="0.25">
      <c r="A405" s="30" t="s">
        <v>521</v>
      </c>
      <c r="B405" s="35">
        <v>13732.922200000001</v>
      </c>
      <c r="C405" s="34">
        <v>0</v>
      </c>
      <c r="D405" s="34">
        <v>0.25</v>
      </c>
    </row>
    <row r="406" spans="1:4" x14ac:dyDescent="0.25">
      <c r="A406" s="29" t="s">
        <v>486</v>
      </c>
      <c r="B406" s="35">
        <v>96600</v>
      </c>
      <c r="C406" s="34">
        <v>0</v>
      </c>
      <c r="D406" s="34">
        <v>0.25</v>
      </c>
    </row>
    <row r="407" spans="1:4" x14ac:dyDescent="0.25">
      <c r="A407" s="30" t="s">
        <v>489</v>
      </c>
      <c r="B407" s="35">
        <v>15000</v>
      </c>
      <c r="C407" s="34">
        <v>0</v>
      </c>
      <c r="D407" s="34">
        <v>0.25</v>
      </c>
    </row>
    <row r="408" spans="1:4" x14ac:dyDescent="0.25">
      <c r="A408" s="30" t="s">
        <v>499</v>
      </c>
      <c r="B408" s="35">
        <v>20000</v>
      </c>
      <c r="C408" s="34">
        <v>0</v>
      </c>
      <c r="D408" s="34">
        <v>0.25</v>
      </c>
    </row>
    <row r="409" spans="1:4" x14ac:dyDescent="0.25">
      <c r="A409" s="30" t="s">
        <v>487</v>
      </c>
      <c r="B409" s="35">
        <v>61600</v>
      </c>
      <c r="C409" s="34">
        <v>0</v>
      </c>
      <c r="D409" s="34">
        <v>0.25</v>
      </c>
    </row>
    <row r="410" spans="1:4" x14ac:dyDescent="0.25">
      <c r="A410" s="29" t="s">
        <v>505</v>
      </c>
      <c r="B410" s="35">
        <v>0</v>
      </c>
      <c r="C410" s="34">
        <v>0</v>
      </c>
      <c r="D410" s="34"/>
    </row>
    <row r="411" spans="1:4" x14ac:dyDescent="0.25">
      <c r="A411" s="30" t="s">
        <v>506</v>
      </c>
      <c r="B411" s="35">
        <v>0</v>
      </c>
      <c r="C411" s="34">
        <v>0</v>
      </c>
      <c r="D411" s="34"/>
    </row>
    <row r="412" spans="1:4" x14ac:dyDescent="0.25">
      <c r="A412" s="29" t="s">
        <v>512</v>
      </c>
      <c r="B412" s="35">
        <v>77040</v>
      </c>
      <c r="C412" s="34">
        <v>0</v>
      </c>
      <c r="D412" s="34">
        <v>0.25</v>
      </c>
    </row>
    <row r="413" spans="1:4" x14ac:dyDescent="0.25">
      <c r="A413" s="30" t="s">
        <v>513</v>
      </c>
      <c r="B413" s="35">
        <v>77040</v>
      </c>
      <c r="C413" s="34">
        <v>0</v>
      </c>
      <c r="D413" s="34">
        <v>0.25</v>
      </c>
    </row>
    <row r="414" spans="1:4" x14ac:dyDescent="0.25">
      <c r="A414" s="29" t="s">
        <v>526</v>
      </c>
      <c r="B414" s="35">
        <v>0</v>
      </c>
      <c r="C414" s="34"/>
      <c r="D414" s="34"/>
    </row>
    <row r="415" spans="1:4" x14ac:dyDescent="0.25">
      <c r="A415" s="30" t="s">
        <v>527</v>
      </c>
      <c r="B415" s="35">
        <v>0</v>
      </c>
      <c r="C415" s="34"/>
      <c r="D415" s="34"/>
    </row>
    <row r="416" spans="1:4" x14ac:dyDescent="0.25">
      <c r="A416" s="28" t="s">
        <v>568</v>
      </c>
      <c r="B416" s="35">
        <v>29949.252400000001</v>
      </c>
      <c r="C416" s="34">
        <v>0</v>
      </c>
      <c r="D416" s="34">
        <v>1</v>
      </c>
    </row>
    <row r="417" spans="1:4" x14ac:dyDescent="0.25">
      <c r="A417" s="29" t="s">
        <v>581</v>
      </c>
      <c r="B417" s="35">
        <v>5699.7864</v>
      </c>
      <c r="C417" s="34">
        <v>0</v>
      </c>
      <c r="D417" s="34">
        <v>0.25</v>
      </c>
    </row>
    <row r="418" spans="1:4" x14ac:dyDescent="0.25">
      <c r="A418" s="30" t="s">
        <v>585</v>
      </c>
      <c r="B418" s="35">
        <v>5699.7864</v>
      </c>
      <c r="C418" s="34">
        <v>0</v>
      </c>
      <c r="D418" s="34">
        <v>0.25</v>
      </c>
    </row>
    <row r="419" spans="1:4" x14ac:dyDescent="0.25">
      <c r="A419" s="29" t="s">
        <v>584</v>
      </c>
      <c r="B419" s="35">
        <v>8549.6795999999995</v>
      </c>
      <c r="C419" s="34"/>
      <c r="D419" s="34">
        <v>1</v>
      </c>
    </row>
    <row r="420" spans="1:4" x14ac:dyDescent="0.25">
      <c r="A420" s="30" t="s">
        <v>560</v>
      </c>
      <c r="B420" s="35">
        <v>8549.6795999999995</v>
      </c>
      <c r="C420" s="34"/>
      <c r="D420" s="34">
        <v>1</v>
      </c>
    </row>
    <row r="421" spans="1:4" x14ac:dyDescent="0.25">
      <c r="A421" s="29" t="s">
        <v>571</v>
      </c>
      <c r="B421" s="35">
        <v>15699.786400000001</v>
      </c>
      <c r="C421" s="34"/>
      <c r="D421" s="34">
        <v>1</v>
      </c>
    </row>
    <row r="422" spans="1:4" x14ac:dyDescent="0.25">
      <c r="A422" s="30" t="s">
        <v>586</v>
      </c>
      <c r="B422" s="35">
        <v>10000</v>
      </c>
      <c r="C422" s="34"/>
      <c r="D422" s="34">
        <v>0.25</v>
      </c>
    </row>
    <row r="423" spans="1:4" x14ac:dyDescent="0.25">
      <c r="A423" s="30" t="s">
        <v>587</v>
      </c>
      <c r="B423" s="35">
        <v>5699.7864</v>
      </c>
      <c r="C423" s="34"/>
      <c r="D423" s="34">
        <v>1</v>
      </c>
    </row>
    <row r="424" spans="1:4" x14ac:dyDescent="0.25">
      <c r="A424" s="28" t="s">
        <v>98</v>
      </c>
      <c r="B424" s="35">
        <v>1186632.3846100001</v>
      </c>
      <c r="C424" s="34"/>
      <c r="D424" s="34"/>
    </row>
    <row r="425" spans="1:4" x14ac:dyDescent="0.25">
      <c r="A425" s="29" t="s">
        <v>9</v>
      </c>
      <c r="B425" s="35">
        <v>1186632.3846100001</v>
      </c>
      <c r="C425" s="34"/>
      <c r="D425" s="34"/>
    </row>
    <row r="426" spans="1:4" x14ac:dyDescent="0.25">
      <c r="A426" s="30" t="s">
        <v>101</v>
      </c>
      <c r="B426" s="35">
        <v>73265.399999999994</v>
      </c>
      <c r="C426" s="34"/>
      <c r="D426" s="34"/>
    </row>
    <row r="427" spans="1:4" x14ac:dyDescent="0.25">
      <c r="A427" s="30" t="s">
        <v>102</v>
      </c>
      <c r="B427" s="35">
        <v>55158.087790000005</v>
      </c>
      <c r="C427" s="34"/>
      <c r="D427" s="34"/>
    </row>
    <row r="428" spans="1:4" x14ac:dyDescent="0.25">
      <c r="A428" s="30" t="s">
        <v>99</v>
      </c>
      <c r="B428" s="35">
        <v>170618.17610000001</v>
      </c>
      <c r="C428" s="34"/>
      <c r="D428" s="34"/>
    </row>
    <row r="429" spans="1:4" x14ac:dyDescent="0.25">
      <c r="A429" s="30" t="s">
        <v>100</v>
      </c>
      <c r="B429" s="35">
        <v>887590.72071999998</v>
      </c>
      <c r="C429" s="34"/>
      <c r="D429" s="34"/>
    </row>
    <row r="430" spans="1:4" x14ac:dyDescent="0.25">
      <c r="A430" s="28" t="s">
        <v>561</v>
      </c>
      <c r="B430" s="35">
        <v>13080.815199999999</v>
      </c>
      <c r="C430" s="34">
        <v>0</v>
      </c>
      <c r="D430" s="34">
        <v>0.25</v>
      </c>
    </row>
    <row r="431" spans="1:4" x14ac:dyDescent="0.25">
      <c r="A431" s="29" t="s">
        <v>9</v>
      </c>
      <c r="B431" s="35">
        <v>0</v>
      </c>
      <c r="C431" s="34"/>
      <c r="D431" s="34"/>
    </row>
    <row r="432" spans="1:4" x14ac:dyDescent="0.25">
      <c r="A432" s="30" t="s">
        <v>562</v>
      </c>
      <c r="B432" s="35">
        <v>0</v>
      </c>
      <c r="C432" s="34"/>
      <c r="D432" s="34"/>
    </row>
    <row r="433" spans="1:4" x14ac:dyDescent="0.25">
      <c r="A433" s="29" t="s">
        <v>563</v>
      </c>
      <c r="B433" s="35">
        <v>13080.815199999999</v>
      </c>
      <c r="C433" s="34">
        <v>0</v>
      </c>
      <c r="D433" s="34">
        <v>0.25</v>
      </c>
    </row>
    <row r="434" spans="1:4" x14ac:dyDescent="0.25">
      <c r="A434" s="30" t="s">
        <v>564</v>
      </c>
      <c r="B434" s="35">
        <v>13080.815199999999</v>
      </c>
      <c r="C434" s="34">
        <v>0</v>
      </c>
      <c r="D434" s="34">
        <v>0.25</v>
      </c>
    </row>
    <row r="435" spans="1:4" x14ac:dyDescent="0.25">
      <c r="A435" s="27" t="s">
        <v>111</v>
      </c>
      <c r="B435" s="35">
        <v>149731.73000000001</v>
      </c>
      <c r="C435" s="34">
        <v>0</v>
      </c>
      <c r="D435" s="34">
        <v>0.25</v>
      </c>
    </row>
    <row r="436" spans="1:4" x14ac:dyDescent="0.25">
      <c r="A436" s="28" t="s">
        <v>145</v>
      </c>
      <c r="B436" s="35">
        <v>149731.73000000001</v>
      </c>
      <c r="C436" s="34">
        <v>0</v>
      </c>
      <c r="D436" s="34">
        <v>0.25</v>
      </c>
    </row>
    <row r="437" spans="1:4" x14ac:dyDescent="0.25">
      <c r="A437" s="29" t="s">
        <v>146</v>
      </c>
      <c r="B437" s="35">
        <v>149731.73000000001</v>
      </c>
      <c r="C437" s="34">
        <v>0</v>
      </c>
      <c r="D437" s="34">
        <v>0.25</v>
      </c>
    </row>
    <row r="438" spans="1:4" x14ac:dyDescent="0.25">
      <c r="A438" s="30" t="s">
        <v>155</v>
      </c>
      <c r="B438" s="35">
        <v>149731.73000000001</v>
      </c>
      <c r="C438" s="34">
        <v>0</v>
      </c>
      <c r="D438" s="34">
        <v>0.25</v>
      </c>
    </row>
    <row r="439" spans="1:4" x14ac:dyDescent="0.25">
      <c r="A439" s="27" t="s">
        <v>18</v>
      </c>
      <c r="B439" s="35">
        <v>24860</v>
      </c>
      <c r="C439" s="34"/>
      <c r="D439" s="34"/>
    </row>
    <row r="440" spans="1:4" x14ac:dyDescent="0.25">
      <c r="A440" s="28" t="s">
        <v>18</v>
      </c>
      <c r="B440" s="35">
        <v>24860</v>
      </c>
      <c r="C440" s="34"/>
      <c r="D440" s="34"/>
    </row>
    <row r="441" spans="1:4" x14ac:dyDescent="0.25">
      <c r="A441" s="29" t="s">
        <v>9</v>
      </c>
      <c r="B441" s="35">
        <v>24860</v>
      </c>
      <c r="C441" s="34"/>
      <c r="D441" s="34"/>
    </row>
    <row r="442" spans="1:4" x14ac:dyDescent="0.25">
      <c r="A442" s="30" t="s">
        <v>18</v>
      </c>
      <c r="B442" s="35">
        <v>24860</v>
      </c>
      <c r="C442" s="34"/>
      <c r="D442" s="34"/>
    </row>
    <row r="443" spans="1:4" x14ac:dyDescent="0.25">
      <c r="A443" s="27" t="s">
        <v>453</v>
      </c>
      <c r="B443" s="35">
        <v>138291.9368</v>
      </c>
      <c r="C443" s="34">
        <v>0</v>
      </c>
      <c r="D443" s="34">
        <v>1</v>
      </c>
    </row>
    <row r="444" spans="1:4" x14ac:dyDescent="0.25">
      <c r="A444" s="28" t="s">
        <v>454</v>
      </c>
      <c r="B444" s="35">
        <v>98393.432000000001</v>
      </c>
      <c r="C444" s="34">
        <v>0</v>
      </c>
      <c r="D444" s="34">
        <v>0.25</v>
      </c>
    </row>
    <row r="445" spans="1:4" x14ac:dyDescent="0.25">
      <c r="A445" s="29" t="s">
        <v>9</v>
      </c>
      <c r="B445" s="35">
        <v>0</v>
      </c>
      <c r="C445" s="34"/>
      <c r="D445" s="34"/>
    </row>
    <row r="446" spans="1:4" x14ac:dyDescent="0.25">
      <c r="A446" s="30" t="s">
        <v>455</v>
      </c>
      <c r="B446" s="35">
        <v>0</v>
      </c>
      <c r="C446" s="34"/>
      <c r="D446" s="34"/>
    </row>
    <row r="447" spans="1:4" x14ac:dyDescent="0.25">
      <c r="A447" s="29" t="s">
        <v>461</v>
      </c>
      <c r="B447" s="35">
        <v>17099.359199999999</v>
      </c>
      <c r="C447" s="34">
        <v>0</v>
      </c>
      <c r="D447" s="34">
        <v>0.25</v>
      </c>
    </row>
    <row r="448" spans="1:4" x14ac:dyDescent="0.25">
      <c r="A448" s="30" t="s">
        <v>464</v>
      </c>
      <c r="B448" s="35">
        <v>11399.5728</v>
      </c>
      <c r="C448" s="34">
        <v>0</v>
      </c>
      <c r="D448" s="34">
        <v>0.25</v>
      </c>
    </row>
    <row r="449" spans="1:4" x14ac:dyDescent="0.25">
      <c r="A449" s="30" t="s">
        <v>462</v>
      </c>
      <c r="B449" s="35">
        <v>5699.7864</v>
      </c>
      <c r="C449" s="34">
        <v>0</v>
      </c>
      <c r="D449" s="34">
        <v>0.25</v>
      </c>
    </row>
    <row r="450" spans="1:4" x14ac:dyDescent="0.25">
      <c r="A450" s="29" t="s">
        <v>456</v>
      </c>
      <c r="B450" s="35">
        <v>11399.5728</v>
      </c>
      <c r="C450" s="34">
        <v>0</v>
      </c>
      <c r="D450" s="34">
        <v>0.25</v>
      </c>
    </row>
    <row r="451" spans="1:4" x14ac:dyDescent="0.25">
      <c r="A451" s="30" t="s">
        <v>457</v>
      </c>
      <c r="B451" s="35">
        <v>11399.5728</v>
      </c>
      <c r="C451" s="34">
        <v>0</v>
      </c>
      <c r="D451" s="34">
        <v>0.25</v>
      </c>
    </row>
    <row r="452" spans="1:4" x14ac:dyDescent="0.25">
      <c r="A452" s="29" t="s">
        <v>459</v>
      </c>
      <c r="B452" s="35">
        <v>69894.5</v>
      </c>
      <c r="C452" s="34">
        <v>0</v>
      </c>
      <c r="D452" s="34">
        <v>0.25</v>
      </c>
    </row>
    <row r="453" spans="1:4" x14ac:dyDescent="0.25">
      <c r="A453" s="30" t="s">
        <v>460</v>
      </c>
      <c r="B453" s="35">
        <v>69894.5</v>
      </c>
      <c r="C453" s="34">
        <v>0</v>
      </c>
      <c r="D453" s="34">
        <v>0.25</v>
      </c>
    </row>
    <row r="454" spans="1:4" x14ac:dyDescent="0.25">
      <c r="A454" s="28" t="s">
        <v>465</v>
      </c>
      <c r="B454" s="35">
        <v>39898.504800000002</v>
      </c>
      <c r="C454" s="34">
        <v>0</v>
      </c>
      <c r="D454" s="34">
        <v>1</v>
      </c>
    </row>
    <row r="455" spans="1:4" x14ac:dyDescent="0.25">
      <c r="A455" s="29" t="s">
        <v>471</v>
      </c>
      <c r="B455" s="35">
        <v>0</v>
      </c>
      <c r="C455" s="34"/>
      <c r="D455" s="34">
        <v>1</v>
      </c>
    </row>
    <row r="456" spans="1:4" x14ac:dyDescent="0.25">
      <c r="A456" s="30" t="s">
        <v>472</v>
      </c>
      <c r="B456" s="35">
        <v>0</v>
      </c>
      <c r="C456" s="34"/>
      <c r="D456" s="34">
        <v>1</v>
      </c>
    </row>
    <row r="457" spans="1:4" x14ac:dyDescent="0.25">
      <c r="A457" s="29" t="s">
        <v>468</v>
      </c>
      <c r="B457" s="35">
        <v>11399.5728</v>
      </c>
      <c r="C457" s="34">
        <v>0</v>
      </c>
      <c r="D457" s="34">
        <v>0.25</v>
      </c>
    </row>
    <row r="458" spans="1:4" x14ac:dyDescent="0.25">
      <c r="A458" s="30" t="s">
        <v>469</v>
      </c>
      <c r="B458" s="35">
        <v>11399.5728</v>
      </c>
      <c r="C458" s="34">
        <v>0</v>
      </c>
      <c r="D458" s="34">
        <v>0.25</v>
      </c>
    </row>
    <row r="459" spans="1:4" x14ac:dyDescent="0.25">
      <c r="A459" s="30" t="s">
        <v>470</v>
      </c>
      <c r="B459" s="35">
        <v>0</v>
      </c>
      <c r="C459" s="34">
        <v>0</v>
      </c>
      <c r="D459" s="34"/>
    </row>
    <row r="460" spans="1:4" x14ac:dyDescent="0.25">
      <c r="A460" s="30" t="s">
        <v>473</v>
      </c>
      <c r="B460" s="35">
        <v>0</v>
      </c>
      <c r="C460" s="34">
        <v>0</v>
      </c>
      <c r="D460" s="34"/>
    </row>
    <row r="461" spans="1:4" x14ac:dyDescent="0.25">
      <c r="A461" s="29" t="s">
        <v>466</v>
      </c>
      <c r="B461" s="35">
        <v>28498.932000000001</v>
      </c>
      <c r="C461" s="34">
        <v>0</v>
      </c>
      <c r="D461" s="34">
        <v>0.25</v>
      </c>
    </row>
    <row r="462" spans="1:4" x14ac:dyDescent="0.25">
      <c r="A462" s="30" t="s">
        <v>467</v>
      </c>
      <c r="B462" s="35">
        <v>28498.932000000001</v>
      </c>
      <c r="C462" s="34">
        <v>0</v>
      </c>
      <c r="D462" s="34">
        <v>0.25</v>
      </c>
    </row>
    <row r="463" spans="1:4" x14ac:dyDescent="0.25">
      <c r="A463" s="26" t="s">
        <v>932</v>
      </c>
      <c r="B463" s="35">
        <v>17297112.8882</v>
      </c>
      <c r="C463" s="34">
        <v>0.8</v>
      </c>
      <c r="D463" s="34">
        <v>0.5</v>
      </c>
    </row>
    <row r="464" spans="1:4" x14ac:dyDescent="0.25">
      <c r="A464" s="27" t="s">
        <v>14</v>
      </c>
      <c r="B464" s="35">
        <v>14000</v>
      </c>
      <c r="C464" s="34"/>
      <c r="D464" s="34"/>
    </row>
    <row r="465" spans="1:4" x14ac:dyDescent="0.25">
      <c r="A465" s="28" t="s">
        <v>14</v>
      </c>
      <c r="B465" s="35">
        <v>14000</v>
      </c>
      <c r="C465" s="34"/>
      <c r="D465" s="34"/>
    </row>
    <row r="466" spans="1:4" x14ac:dyDescent="0.25">
      <c r="A466" s="29" t="s">
        <v>9</v>
      </c>
      <c r="B466" s="35">
        <v>14000</v>
      </c>
      <c r="C466" s="34"/>
      <c r="D466" s="34"/>
    </row>
    <row r="467" spans="1:4" x14ac:dyDescent="0.25">
      <c r="A467" s="30" t="s">
        <v>14</v>
      </c>
      <c r="B467" s="35">
        <v>14000</v>
      </c>
      <c r="C467" s="34"/>
      <c r="D467" s="34"/>
    </row>
    <row r="468" spans="1:4" x14ac:dyDescent="0.25">
      <c r="A468" s="27" t="s">
        <v>691</v>
      </c>
      <c r="B468" s="35">
        <v>391022</v>
      </c>
      <c r="C468" s="34">
        <v>0</v>
      </c>
      <c r="D468" s="34">
        <v>0.25</v>
      </c>
    </row>
    <row r="469" spans="1:4" x14ac:dyDescent="0.25">
      <c r="A469" s="28" t="s">
        <v>692</v>
      </c>
      <c r="B469" s="35">
        <v>391022</v>
      </c>
      <c r="C469" s="34">
        <v>0</v>
      </c>
      <c r="D469" s="34">
        <v>0.25</v>
      </c>
    </row>
    <row r="470" spans="1:4" x14ac:dyDescent="0.25">
      <c r="A470" s="29" t="s">
        <v>699</v>
      </c>
      <c r="B470" s="35">
        <v>391022</v>
      </c>
      <c r="C470" s="34">
        <v>0</v>
      </c>
      <c r="D470" s="34">
        <v>0.25</v>
      </c>
    </row>
    <row r="471" spans="1:4" x14ac:dyDescent="0.25">
      <c r="A471" s="30" t="s">
        <v>700</v>
      </c>
      <c r="B471" s="35">
        <v>391022</v>
      </c>
      <c r="C471" s="34">
        <v>0</v>
      </c>
      <c r="D471" s="34">
        <v>0.25</v>
      </c>
    </row>
    <row r="472" spans="1:4" x14ac:dyDescent="0.25">
      <c r="A472" s="27" t="s">
        <v>24</v>
      </c>
      <c r="B472" s="35">
        <v>16182301.8882</v>
      </c>
      <c r="C472" s="34">
        <v>0</v>
      </c>
      <c r="D472" s="34">
        <v>0.3</v>
      </c>
    </row>
    <row r="473" spans="1:4" x14ac:dyDescent="0.25">
      <c r="A473" s="28" t="s">
        <v>44</v>
      </c>
      <c r="B473" s="35">
        <v>0</v>
      </c>
      <c r="C473" s="34">
        <v>0</v>
      </c>
      <c r="D473" s="34"/>
    </row>
    <row r="474" spans="1:4" x14ac:dyDescent="0.25">
      <c r="A474" s="29" t="s">
        <v>47</v>
      </c>
      <c r="B474" s="35">
        <v>0</v>
      </c>
      <c r="C474" s="34">
        <v>0</v>
      </c>
      <c r="D474" s="34"/>
    </row>
    <row r="475" spans="1:4" x14ac:dyDescent="0.25">
      <c r="A475" s="30" t="s">
        <v>49</v>
      </c>
      <c r="B475" s="35">
        <v>0</v>
      </c>
      <c r="C475" s="34">
        <v>0</v>
      </c>
      <c r="D475" s="34"/>
    </row>
    <row r="476" spans="1:4" x14ac:dyDescent="0.25">
      <c r="A476" s="30" t="s">
        <v>58</v>
      </c>
      <c r="B476" s="35">
        <v>0</v>
      </c>
      <c r="C476" s="34">
        <v>0</v>
      </c>
      <c r="D476" s="34"/>
    </row>
    <row r="477" spans="1:4" x14ac:dyDescent="0.25">
      <c r="A477" s="28" t="s">
        <v>91</v>
      </c>
      <c r="B477" s="35">
        <v>15347438.289999999</v>
      </c>
      <c r="C477" s="34">
        <v>0</v>
      </c>
      <c r="D477" s="34">
        <v>0.3</v>
      </c>
    </row>
    <row r="478" spans="1:4" x14ac:dyDescent="0.25">
      <c r="A478" s="29" t="s">
        <v>92</v>
      </c>
      <c r="B478" s="35">
        <v>15347438.289999999</v>
      </c>
      <c r="C478" s="34">
        <v>0</v>
      </c>
      <c r="D478" s="34">
        <v>0.3</v>
      </c>
    </row>
    <row r="479" spans="1:4" x14ac:dyDescent="0.25">
      <c r="A479" s="30" t="s">
        <v>97</v>
      </c>
      <c r="B479" s="35">
        <v>0</v>
      </c>
      <c r="C479" s="34">
        <v>0</v>
      </c>
      <c r="D479" s="34"/>
    </row>
    <row r="480" spans="1:4" x14ac:dyDescent="0.25">
      <c r="A480" s="30" t="s">
        <v>96</v>
      </c>
      <c r="B480" s="35">
        <v>15347438.289999999</v>
      </c>
      <c r="C480" s="34">
        <v>0</v>
      </c>
      <c r="D480" s="34">
        <v>0.3</v>
      </c>
    </row>
    <row r="481" spans="1:4" x14ac:dyDescent="0.25">
      <c r="A481" s="30" t="s">
        <v>93</v>
      </c>
      <c r="B481" s="35">
        <v>0</v>
      </c>
      <c r="C481" s="34">
        <v>0</v>
      </c>
      <c r="D481" s="34"/>
    </row>
    <row r="482" spans="1:4" x14ac:dyDescent="0.25">
      <c r="A482" s="28" t="s">
        <v>86</v>
      </c>
      <c r="B482" s="35">
        <v>10000</v>
      </c>
      <c r="C482" s="34">
        <v>0</v>
      </c>
      <c r="D482" s="34">
        <v>0.2</v>
      </c>
    </row>
    <row r="483" spans="1:4" x14ac:dyDescent="0.25">
      <c r="A483" s="29" t="s">
        <v>87</v>
      </c>
      <c r="B483" s="35">
        <v>10000</v>
      </c>
      <c r="C483" s="34">
        <v>0</v>
      </c>
      <c r="D483" s="34">
        <v>0.2</v>
      </c>
    </row>
    <row r="484" spans="1:4" x14ac:dyDescent="0.25">
      <c r="A484" s="30" t="s">
        <v>88</v>
      </c>
      <c r="B484" s="35">
        <v>0</v>
      </c>
      <c r="C484" s="34">
        <v>0</v>
      </c>
      <c r="D484" s="34"/>
    </row>
    <row r="485" spans="1:4" x14ac:dyDescent="0.25">
      <c r="A485" s="30" t="s">
        <v>89</v>
      </c>
      <c r="B485" s="35">
        <v>10000</v>
      </c>
      <c r="C485" s="34">
        <v>0</v>
      </c>
      <c r="D485" s="34">
        <v>0.2</v>
      </c>
    </row>
    <row r="486" spans="1:4" x14ac:dyDescent="0.25">
      <c r="A486" s="28" t="s">
        <v>59</v>
      </c>
      <c r="B486" s="35">
        <v>0</v>
      </c>
      <c r="C486" s="34">
        <v>0</v>
      </c>
      <c r="D486" s="34"/>
    </row>
    <row r="487" spans="1:4" x14ac:dyDescent="0.25">
      <c r="A487" s="29" t="s">
        <v>9</v>
      </c>
      <c r="B487" s="35">
        <v>0</v>
      </c>
      <c r="C487" s="34"/>
      <c r="D487" s="34"/>
    </row>
    <row r="488" spans="1:4" x14ac:dyDescent="0.25">
      <c r="A488" s="30" t="s">
        <v>75</v>
      </c>
      <c r="B488" s="35">
        <v>0</v>
      </c>
      <c r="C488" s="34"/>
      <c r="D488" s="34"/>
    </row>
    <row r="489" spans="1:4" x14ac:dyDescent="0.25">
      <c r="A489" s="30" t="s">
        <v>68</v>
      </c>
      <c r="B489" s="35">
        <v>0</v>
      </c>
      <c r="C489" s="34"/>
      <c r="D489" s="34"/>
    </row>
    <row r="490" spans="1:4" x14ac:dyDescent="0.25">
      <c r="A490" s="29" t="s">
        <v>73</v>
      </c>
      <c r="B490" s="35">
        <v>0</v>
      </c>
      <c r="C490" s="34"/>
      <c r="D490" s="34"/>
    </row>
    <row r="491" spans="1:4" x14ac:dyDescent="0.25">
      <c r="A491" s="30" t="s">
        <v>74</v>
      </c>
      <c r="B491" s="35">
        <v>0</v>
      </c>
      <c r="C491" s="34"/>
      <c r="D491" s="34"/>
    </row>
    <row r="492" spans="1:4" x14ac:dyDescent="0.25">
      <c r="A492" s="29" t="s">
        <v>66</v>
      </c>
      <c r="B492" s="35">
        <v>0</v>
      </c>
      <c r="C492" s="34">
        <v>0</v>
      </c>
      <c r="D492" s="34"/>
    </row>
    <row r="493" spans="1:4" x14ac:dyDescent="0.25">
      <c r="A493" s="30" t="s">
        <v>67</v>
      </c>
      <c r="B493" s="35">
        <v>0</v>
      </c>
      <c r="C493" s="34">
        <v>0</v>
      </c>
      <c r="D493" s="34"/>
    </row>
    <row r="494" spans="1:4" x14ac:dyDescent="0.25">
      <c r="A494" s="29" t="s">
        <v>63</v>
      </c>
      <c r="B494" s="35">
        <v>0</v>
      </c>
      <c r="C494" s="34">
        <v>0</v>
      </c>
      <c r="D494" s="34"/>
    </row>
    <row r="495" spans="1:4" x14ac:dyDescent="0.25">
      <c r="A495" s="30" t="s">
        <v>64</v>
      </c>
      <c r="B495" s="35">
        <v>0</v>
      </c>
      <c r="C495" s="34">
        <v>0</v>
      </c>
      <c r="D495" s="34"/>
    </row>
    <row r="496" spans="1:4" x14ac:dyDescent="0.25">
      <c r="A496" s="28" t="s">
        <v>98</v>
      </c>
      <c r="B496" s="35">
        <v>824863.59820000012</v>
      </c>
      <c r="C496" s="34"/>
      <c r="D496" s="34"/>
    </row>
    <row r="497" spans="1:4" x14ac:dyDescent="0.25">
      <c r="A497" s="29" t="s">
        <v>9</v>
      </c>
      <c r="B497" s="35">
        <v>824863.59820000012</v>
      </c>
      <c r="C497" s="34"/>
      <c r="D497" s="34"/>
    </row>
    <row r="498" spans="1:4" x14ac:dyDescent="0.25">
      <c r="A498" s="30" t="s">
        <v>101</v>
      </c>
      <c r="B498" s="35">
        <v>28360.799999999999</v>
      </c>
      <c r="C498" s="34"/>
      <c r="D498" s="34"/>
    </row>
    <row r="499" spans="1:4" x14ac:dyDescent="0.25">
      <c r="A499" s="30" t="s">
        <v>102</v>
      </c>
      <c r="B499" s="35">
        <v>42369.363790000003</v>
      </c>
      <c r="C499" s="34"/>
      <c r="D499" s="34"/>
    </row>
    <row r="500" spans="1:4" x14ac:dyDescent="0.25">
      <c r="A500" s="30" t="s">
        <v>99</v>
      </c>
      <c r="B500" s="35">
        <v>98575.940529999993</v>
      </c>
      <c r="C500" s="34"/>
      <c r="D500" s="34"/>
    </row>
    <row r="501" spans="1:4" x14ac:dyDescent="0.25">
      <c r="A501" s="30" t="s">
        <v>100</v>
      </c>
      <c r="B501" s="35">
        <v>655557.49388000008</v>
      </c>
      <c r="C501" s="34"/>
      <c r="D501" s="34"/>
    </row>
    <row r="502" spans="1:4" x14ac:dyDescent="0.25">
      <c r="A502" s="27" t="s">
        <v>800</v>
      </c>
      <c r="B502" s="35">
        <v>709789</v>
      </c>
      <c r="C502" s="34">
        <v>0.8</v>
      </c>
      <c r="D502" s="34">
        <v>0.5</v>
      </c>
    </row>
    <row r="503" spans="1:4" x14ac:dyDescent="0.25">
      <c r="A503" s="28" t="s">
        <v>826</v>
      </c>
      <c r="B503" s="35">
        <v>334800</v>
      </c>
      <c r="C503" s="34">
        <v>0.7</v>
      </c>
      <c r="D503" s="34">
        <v>0.5</v>
      </c>
    </row>
    <row r="504" spans="1:4" x14ac:dyDescent="0.25">
      <c r="A504" s="29" t="s">
        <v>827</v>
      </c>
      <c r="B504" s="35">
        <v>3000</v>
      </c>
      <c r="C504" s="34"/>
      <c r="D504" s="34">
        <v>0.5</v>
      </c>
    </row>
    <row r="505" spans="1:4" x14ac:dyDescent="0.25">
      <c r="A505" s="30" t="s">
        <v>828</v>
      </c>
      <c r="B505" s="35">
        <v>3000</v>
      </c>
      <c r="C505" s="34"/>
      <c r="D505" s="34">
        <v>0.5</v>
      </c>
    </row>
    <row r="506" spans="1:4" x14ac:dyDescent="0.25">
      <c r="A506" s="29" t="s">
        <v>844</v>
      </c>
      <c r="B506" s="35">
        <v>0</v>
      </c>
      <c r="C506" s="34">
        <v>0</v>
      </c>
      <c r="D506" s="34"/>
    </row>
    <row r="507" spans="1:4" x14ac:dyDescent="0.25">
      <c r="A507" s="30" t="s">
        <v>845</v>
      </c>
      <c r="B507" s="35">
        <v>0</v>
      </c>
      <c r="C507" s="34">
        <v>0</v>
      </c>
      <c r="D507" s="34"/>
    </row>
    <row r="508" spans="1:4" x14ac:dyDescent="0.25">
      <c r="A508" s="29" t="s">
        <v>856</v>
      </c>
      <c r="B508" s="35">
        <v>7000</v>
      </c>
      <c r="C508" s="34">
        <v>0</v>
      </c>
      <c r="D508" s="34">
        <v>0.3</v>
      </c>
    </row>
    <row r="509" spans="1:4" x14ac:dyDescent="0.25">
      <c r="A509" s="30" t="s">
        <v>857</v>
      </c>
      <c r="B509" s="35">
        <v>7000</v>
      </c>
      <c r="C509" s="34">
        <v>0</v>
      </c>
      <c r="D509" s="34">
        <v>0.3</v>
      </c>
    </row>
    <row r="510" spans="1:4" x14ac:dyDescent="0.25">
      <c r="A510" s="29" t="s">
        <v>854</v>
      </c>
      <c r="B510" s="35">
        <v>18000</v>
      </c>
      <c r="C510" s="34">
        <v>0</v>
      </c>
      <c r="D510" s="34">
        <v>0.3</v>
      </c>
    </row>
    <row r="511" spans="1:4" x14ac:dyDescent="0.25">
      <c r="A511" s="30" t="s">
        <v>859</v>
      </c>
      <c r="B511" s="35">
        <v>8000</v>
      </c>
      <c r="C511" s="34">
        <v>0</v>
      </c>
      <c r="D511" s="34">
        <v>0.3</v>
      </c>
    </row>
    <row r="512" spans="1:4" x14ac:dyDescent="0.25">
      <c r="A512" s="30" t="s">
        <v>855</v>
      </c>
      <c r="B512" s="35">
        <v>10000</v>
      </c>
      <c r="C512" s="34">
        <v>0</v>
      </c>
      <c r="D512" s="34">
        <v>0.3</v>
      </c>
    </row>
    <row r="513" spans="1:4" x14ac:dyDescent="0.25">
      <c r="A513" s="30" t="s">
        <v>858</v>
      </c>
      <c r="B513" s="35">
        <v>0</v>
      </c>
      <c r="C513" s="34">
        <v>0</v>
      </c>
      <c r="D513" s="34"/>
    </row>
    <row r="514" spans="1:4" x14ac:dyDescent="0.25">
      <c r="A514" s="29" t="s">
        <v>833</v>
      </c>
      <c r="B514" s="35">
        <v>211800</v>
      </c>
      <c r="C514" s="34">
        <v>0</v>
      </c>
      <c r="D514" s="34">
        <v>0.25</v>
      </c>
    </row>
    <row r="515" spans="1:4" x14ac:dyDescent="0.25">
      <c r="A515" s="30" t="s">
        <v>841</v>
      </c>
      <c r="B515" s="35">
        <v>25000</v>
      </c>
      <c r="C515" s="34">
        <v>0</v>
      </c>
      <c r="D515" s="34">
        <v>0.25</v>
      </c>
    </row>
    <row r="516" spans="1:4" x14ac:dyDescent="0.25">
      <c r="A516" s="30" t="s">
        <v>851</v>
      </c>
      <c r="B516" s="35">
        <v>124800</v>
      </c>
      <c r="C516" s="34">
        <v>0</v>
      </c>
      <c r="D516" s="34">
        <v>0.25</v>
      </c>
    </row>
    <row r="517" spans="1:4" x14ac:dyDescent="0.25">
      <c r="A517" s="30" t="s">
        <v>834</v>
      </c>
      <c r="B517" s="35">
        <v>30000</v>
      </c>
      <c r="C517" s="34">
        <v>0</v>
      </c>
      <c r="D517" s="34">
        <v>0.25</v>
      </c>
    </row>
    <row r="518" spans="1:4" x14ac:dyDescent="0.25">
      <c r="A518" s="30" t="s">
        <v>848</v>
      </c>
      <c r="B518" s="35">
        <v>32000</v>
      </c>
      <c r="C518" s="34">
        <v>0</v>
      </c>
      <c r="D518" s="34">
        <v>0.25</v>
      </c>
    </row>
    <row r="519" spans="1:4" x14ac:dyDescent="0.25">
      <c r="A519" s="30" t="s">
        <v>842</v>
      </c>
      <c r="B519" s="35">
        <v>0</v>
      </c>
      <c r="C519" s="34">
        <v>0</v>
      </c>
      <c r="D519" s="34">
        <v>0.25</v>
      </c>
    </row>
    <row r="520" spans="1:4" x14ac:dyDescent="0.25">
      <c r="A520" s="29" t="s">
        <v>852</v>
      </c>
      <c r="B520" s="35">
        <v>20000</v>
      </c>
      <c r="C520" s="34">
        <v>0.5</v>
      </c>
      <c r="D520" s="34">
        <v>0.5</v>
      </c>
    </row>
    <row r="521" spans="1:4" x14ac:dyDescent="0.25">
      <c r="A521" s="30" t="s">
        <v>853</v>
      </c>
      <c r="B521" s="35">
        <v>20000</v>
      </c>
      <c r="C521" s="34">
        <v>0.5</v>
      </c>
      <c r="D521" s="34">
        <v>0.5</v>
      </c>
    </row>
    <row r="522" spans="1:4" x14ac:dyDescent="0.25">
      <c r="A522" s="29" t="s">
        <v>849</v>
      </c>
      <c r="B522" s="35">
        <v>0</v>
      </c>
      <c r="C522" s="34">
        <v>0</v>
      </c>
      <c r="D522" s="34">
        <v>0.25</v>
      </c>
    </row>
    <row r="523" spans="1:4" x14ac:dyDescent="0.25">
      <c r="A523" s="30" t="s">
        <v>850</v>
      </c>
      <c r="B523" s="35">
        <v>0</v>
      </c>
      <c r="C523" s="34">
        <v>0</v>
      </c>
      <c r="D523" s="34">
        <v>0.25</v>
      </c>
    </row>
    <row r="524" spans="1:4" x14ac:dyDescent="0.25">
      <c r="A524" s="29" t="s">
        <v>837</v>
      </c>
      <c r="B524" s="35">
        <v>0</v>
      </c>
      <c r="C524" s="34"/>
      <c r="D524" s="34"/>
    </row>
    <row r="525" spans="1:4" x14ac:dyDescent="0.25">
      <c r="A525" s="30" t="s">
        <v>838</v>
      </c>
      <c r="B525" s="35">
        <v>0</v>
      </c>
      <c r="C525" s="34"/>
      <c r="D525" s="34"/>
    </row>
    <row r="526" spans="1:4" x14ac:dyDescent="0.25">
      <c r="A526" s="29" t="s">
        <v>846</v>
      </c>
      <c r="B526" s="35">
        <v>0</v>
      </c>
      <c r="C526" s="34">
        <v>0</v>
      </c>
      <c r="D526" s="34"/>
    </row>
    <row r="527" spans="1:4" x14ac:dyDescent="0.25">
      <c r="A527" s="30" t="s">
        <v>847</v>
      </c>
      <c r="B527" s="35">
        <v>0</v>
      </c>
      <c r="C527" s="34">
        <v>0</v>
      </c>
      <c r="D527" s="34"/>
    </row>
    <row r="528" spans="1:4" x14ac:dyDescent="0.25">
      <c r="A528" s="30" t="s">
        <v>860</v>
      </c>
      <c r="B528" s="35">
        <v>0</v>
      </c>
      <c r="C528" s="34">
        <v>0</v>
      </c>
      <c r="D528" s="34"/>
    </row>
    <row r="529" spans="1:4" x14ac:dyDescent="0.25">
      <c r="A529" s="29" t="s">
        <v>830</v>
      </c>
      <c r="B529" s="35">
        <v>75000</v>
      </c>
      <c r="C529" s="34">
        <v>0.7</v>
      </c>
      <c r="D529" s="34">
        <v>0.25</v>
      </c>
    </row>
    <row r="530" spans="1:4" x14ac:dyDescent="0.25">
      <c r="A530" s="30" t="s">
        <v>829</v>
      </c>
      <c r="B530" s="35">
        <v>0</v>
      </c>
      <c r="C530" s="34">
        <v>0.7</v>
      </c>
      <c r="D530" s="34"/>
    </row>
    <row r="531" spans="1:4" x14ac:dyDescent="0.25">
      <c r="A531" s="30" t="s">
        <v>831</v>
      </c>
      <c r="B531" s="35">
        <v>75000</v>
      </c>
      <c r="C531" s="34">
        <v>0.25</v>
      </c>
      <c r="D531" s="34">
        <v>0.25</v>
      </c>
    </row>
    <row r="532" spans="1:4" x14ac:dyDescent="0.25">
      <c r="A532" s="29" t="s">
        <v>839</v>
      </c>
      <c r="B532" s="35">
        <v>0</v>
      </c>
      <c r="C532" s="34">
        <v>0</v>
      </c>
      <c r="D532" s="34"/>
    </row>
    <row r="533" spans="1:4" x14ac:dyDescent="0.25">
      <c r="A533" s="30" t="s">
        <v>843</v>
      </c>
      <c r="B533" s="35">
        <v>0</v>
      </c>
      <c r="C533" s="34">
        <v>0</v>
      </c>
      <c r="D533" s="34"/>
    </row>
    <row r="534" spans="1:4" x14ac:dyDescent="0.25">
      <c r="A534" s="30" t="s">
        <v>840</v>
      </c>
      <c r="B534" s="35">
        <v>0</v>
      </c>
      <c r="C534" s="34">
        <v>0</v>
      </c>
      <c r="D534" s="34"/>
    </row>
    <row r="535" spans="1:4" x14ac:dyDescent="0.25">
      <c r="A535" s="28" t="s">
        <v>873</v>
      </c>
      <c r="B535" s="35">
        <v>374989</v>
      </c>
      <c r="C535" s="34">
        <v>0.8</v>
      </c>
      <c r="D535" s="34">
        <v>0.2</v>
      </c>
    </row>
    <row r="536" spans="1:4" x14ac:dyDescent="0.25">
      <c r="A536" s="29" t="s">
        <v>952</v>
      </c>
      <c r="B536" s="35">
        <v>374989</v>
      </c>
      <c r="C536" s="34">
        <v>0.8</v>
      </c>
      <c r="D536" s="34">
        <v>0.2</v>
      </c>
    </row>
    <row r="537" spans="1:4" x14ac:dyDescent="0.25">
      <c r="A537" s="30" t="s">
        <v>874</v>
      </c>
      <c r="B537" s="35">
        <v>374989</v>
      </c>
      <c r="C537" s="34">
        <v>0.8</v>
      </c>
      <c r="D537" s="34">
        <v>0.2</v>
      </c>
    </row>
    <row r="538" spans="1:4" x14ac:dyDescent="0.25">
      <c r="A538" s="26" t="s">
        <v>927</v>
      </c>
      <c r="B538" s="35">
        <v>4998935.2681399994</v>
      </c>
      <c r="C538" s="34">
        <v>0.5</v>
      </c>
      <c r="D538" s="34">
        <v>0.75</v>
      </c>
    </row>
    <row r="539" spans="1:4" x14ac:dyDescent="0.25">
      <c r="A539" s="27" t="s">
        <v>22</v>
      </c>
      <c r="B539" s="35">
        <v>82177</v>
      </c>
      <c r="C539" s="34"/>
      <c r="D539" s="34"/>
    </row>
    <row r="540" spans="1:4" x14ac:dyDescent="0.25">
      <c r="A540" s="28" t="s">
        <v>22</v>
      </c>
      <c r="B540" s="35">
        <v>82177</v>
      </c>
      <c r="C540" s="34"/>
      <c r="D540" s="34"/>
    </row>
    <row r="541" spans="1:4" x14ac:dyDescent="0.25">
      <c r="A541" s="29" t="s">
        <v>9</v>
      </c>
      <c r="B541" s="35">
        <v>82177</v>
      </c>
      <c r="C541" s="34"/>
      <c r="D541" s="34"/>
    </row>
    <row r="542" spans="1:4" x14ac:dyDescent="0.25">
      <c r="A542" s="30" t="s">
        <v>22</v>
      </c>
      <c r="B542" s="35">
        <v>82177</v>
      </c>
      <c r="C542" s="34"/>
      <c r="D542" s="34"/>
    </row>
    <row r="543" spans="1:4" x14ac:dyDescent="0.25">
      <c r="A543" s="27" t="s">
        <v>691</v>
      </c>
      <c r="B543" s="35">
        <v>2466750</v>
      </c>
      <c r="C543" s="34">
        <v>0.5</v>
      </c>
      <c r="D543" s="34">
        <v>0.5</v>
      </c>
    </row>
    <row r="544" spans="1:4" x14ac:dyDescent="0.25">
      <c r="A544" s="28" t="s">
        <v>692</v>
      </c>
      <c r="B544" s="35">
        <v>19750</v>
      </c>
      <c r="C544" s="34">
        <v>0.25</v>
      </c>
      <c r="D544" s="34">
        <v>0.25</v>
      </c>
    </row>
    <row r="545" spans="1:4" x14ac:dyDescent="0.25">
      <c r="A545" s="29" t="s">
        <v>9</v>
      </c>
      <c r="B545" s="35">
        <v>19750</v>
      </c>
      <c r="C545" s="34">
        <v>0.25</v>
      </c>
      <c r="D545" s="34">
        <v>0.25</v>
      </c>
    </row>
    <row r="546" spans="1:4" x14ac:dyDescent="0.25">
      <c r="A546" s="30" t="s">
        <v>701</v>
      </c>
      <c r="B546" s="35">
        <v>9750</v>
      </c>
      <c r="C546" s="34">
        <v>0.25</v>
      </c>
      <c r="D546" s="34">
        <v>0.25</v>
      </c>
    </row>
    <row r="547" spans="1:4" x14ac:dyDescent="0.25">
      <c r="A547" s="30" t="s">
        <v>697</v>
      </c>
      <c r="B547" s="35">
        <v>10000</v>
      </c>
      <c r="C547" s="34">
        <v>0.25</v>
      </c>
      <c r="D547" s="34">
        <v>0.25</v>
      </c>
    </row>
    <row r="548" spans="1:4" x14ac:dyDescent="0.25">
      <c r="A548" s="28" t="s">
        <v>713</v>
      </c>
      <c r="B548" s="35">
        <v>2447000</v>
      </c>
      <c r="C548" s="34">
        <v>0.5</v>
      </c>
      <c r="D548" s="34">
        <v>0.5</v>
      </c>
    </row>
    <row r="549" spans="1:4" x14ac:dyDescent="0.25">
      <c r="A549" s="29" t="s">
        <v>9</v>
      </c>
      <c r="B549" s="35">
        <v>2247000</v>
      </c>
      <c r="C549" s="34">
        <v>0.25</v>
      </c>
      <c r="D549" s="34">
        <v>0.25</v>
      </c>
    </row>
    <row r="550" spans="1:4" x14ac:dyDescent="0.25">
      <c r="A550" s="30" t="s">
        <v>722</v>
      </c>
      <c r="B550" s="35">
        <v>827000</v>
      </c>
      <c r="C550" s="34">
        <v>0.25</v>
      </c>
      <c r="D550" s="34">
        <v>0.25</v>
      </c>
    </row>
    <row r="551" spans="1:4" x14ac:dyDescent="0.25">
      <c r="A551" s="30" t="s">
        <v>721</v>
      </c>
      <c r="B551" s="35">
        <v>580000</v>
      </c>
      <c r="C551" s="34">
        <v>0.25</v>
      </c>
      <c r="D551" s="34">
        <v>0.25</v>
      </c>
    </row>
    <row r="552" spans="1:4" x14ac:dyDescent="0.25">
      <c r="A552" s="30" t="s">
        <v>715</v>
      </c>
      <c r="B552" s="35">
        <v>840000</v>
      </c>
      <c r="C552" s="34">
        <v>0</v>
      </c>
      <c r="D552" s="34">
        <v>0.25</v>
      </c>
    </row>
    <row r="553" spans="1:4" x14ac:dyDescent="0.25">
      <c r="A553" s="29" t="s">
        <v>738</v>
      </c>
      <c r="B553" s="35">
        <v>0</v>
      </c>
      <c r="C553" s="34"/>
      <c r="D553" s="34"/>
    </row>
    <row r="554" spans="1:4" x14ac:dyDescent="0.25">
      <c r="A554" s="30" t="s">
        <v>739</v>
      </c>
      <c r="B554" s="35">
        <v>0</v>
      </c>
      <c r="C554" s="34"/>
      <c r="D554" s="34"/>
    </row>
    <row r="555" spans="1:4" x14ac:dyDescent="0.25">
      <c r="A555" s="29" t="s">
        <v>732</v>
      </c>
      <c r="B555" s="35">
        <v>200000</v>
      </c>
      <c r="C555" s="34">
        <v>0.5</v>
      </c>
      <c r="D555" s="34">
        <v>0.5</v>
      </c>
    </row>
    <row r="556" spans="1:4" x14ac:dyDescent="0.25">
      <c r="A556" s="30" t="s">
        <v>733</v>
      </c>
      <c r="B556" s="35">
        <v>200000</v>
      </c>
      <c r="C556" s="34">
        <v>0.5</v>
      </c>
      <c r="D556" s="34">
        <v>0.5</v>
      </c>
    </row>
    <row r="557" spans="1:4" x14ac:dyDescent="0.25">
      <c r="A557" s="29" t="s">
        <v>729</v>
      </c>
      <c r="B557" s="35">
        <v>0</v>
      </c>
      <c r="C557" s="34"/>
      <c r="D557" s="34"/>
    </row>
    <row r="558" spans="1:4" x14ac:dyDescent="0.25">
      <c r="A558" s="30" t="s">
        <v>730</v>
      </c>
      <c r="B558" s="35">
        <v>0</v>
      </c>
      <c r="C558" s="34"/>
      <c r="D558" s="34"/>
    </row>
    <row r="559" spans="1:4" x14ac:dyDescent="0.25">
      <c r="A559" s="29" t="s">
        <v>734</v>
      </c>
      <c r="B559" s="35">
        <v>0</v>
      </c>
      <c r="C559" s="34"/>
      <c r="D559" s="34"/>
    </row>
    <row r="560" spans="1:4" x14ac:dyDescent="0.25">
      <c r="A560" s="30" t="s">
        <v>735</v>
      </c>
      <c r="B560" s="35">
        <v>0</v>
      </c>
      <c r="C560" s="34"/>
      <c r="D560" s="34"/>
    </row>
    <row r="561" spans="1:4" x14ac:dyDescent="0.25">
      <c r="A561" s="29" t="s">
        <v>736</v>
      </c>
      <c r="B561" s="35">
        <v>0</v>
      </c>
      <c r="C561" s="34">
        <v>0</v>
      </c>
      <c r="D561" s="34"/>
    </row>
    <row r="562" spans="1:4" x14ac:dyDescent="0.25">
      <c r="A562" s="30" t="s">
        <v>737</v>
      </c>
      <c r="B562" s="35">
        <v>0</v>
      </c>
      <c r="C562" s="34">
        <v>0</v>
      </c>
      <c r="D562" s="34"/>
    </row>
    <row r="563" spans="1:4" x14ac:dyDescent="0.25">
      <c r="A563" s="27" t="s">
        <v>24</v>
      </c>
      <c r="B563" s="35">
        <v>2450008.2681400003</v>
      </c>
      <c r="C563" s="34">
        <v>0.25</v>
      </c>
      <c r="D563" s="34">
        <v>0.75</v>
      </c>
    </row>
    <row r="564" spans="1:4" x14ac:dyDescent="0.25">
      <c r="A564" s="28" t="s">
        <v>76</v>
      </c>
      <c r="B564" s="35">
        <v>25000</v>
      </c>
      <c r="C564" s="34">
        <v>0.25</v>
      </c>
      <c r="D564" s="34">
        <v>0.5</v>
      </c>
    </row>
    <row r="565" spans="1:4" x14ac:dyDescent="0.25">
      <c r="A565" s="29" t="s">
        <v>9</v>
      </c>
      <c r="B565" s="35">
        <v>5000</v>
      </c>
      <c r="C565" s="34">
        <v>0.25</v>
      </c>
      <c r="D565" s="34">
        <v>0.25</v>
      </c>
    </row>
    <row r="566" spans="1:4" x14ac:dyDescent="0.25">
      <c r="A566" s="30" t="s">
        <v>80</v>
      </c>
      <c r="B566" s="35">
        <v>0</v>
      </c>
      <c r="C566" s="34"/>
      <c r="D566" s="34"/>
    </row>
    <row r="567" spans="1:4" x14ac:dyDescent="0.25">
      <c r="A567" s="30" t="s">
        <v>79</v>
      </c>
      <c r="B567" s="35">
        <v>5000</v>
      </c>
      <c r="C567" s="34">
        <v>0.25</v>
      </c>
      <c r="D567" s="34">
        <v>0.25</v>
      </c>
    </row>
    <row r="568" spans="1:4" x14ac:dyDescent="0.25">
      <c r="A568" s="29" t="s">
        <v>81</v>
      </c>
      <c r="B568" s="35">
        <v>0</v>
      </c>
      <c r="C568" s="34">
        <v>0</v>
      </c>
      <c r="D568" s="34"/>
    </row>
    <row r="569" spans="1:4" x14ac:dyDescent="0.25">
      <c r="A569" s="30" t="s">
        <v>82</v>
      </c>
      <c r="B569" s="35">
        <v>0</v>
      </c>
      <c r="C569" s="34">
        <v>0</v>
      </c>
      <c r="D569" s="34"/>
    </row>
    <row r="570" spans="1:4" x14ac:dyDescent="0.25">
      <c r="A570" s="29" t="s">
        <v>84</v>
      </c>
      <c r="B570" s="35">
        <v>20000</v>
      </c>
      <c r="C570" s="34">
        <v>0</v>
      </c>
      <c r="D570" s="34">
        <v>0.5</v>
      </c>
    </row>
    <row r="571" spans="1:4" x14ac:dyDescent="0.25">
      <c r="A571" s="30" t="s">
        <v>85</v>
      </c>
      <c r="B571" s="35">
        <v>20000</v>
      </c>
      <c r="C571" s="34">
        <v>0</v>
      </c>
      <c r="D571" s="34">
        <v>0.5</v>
      </c>
    </row>
    <row r="572" spans="1:4" x14ac:dyDescent="0.25">
      <c r="A572" s="29" t="s">
        <v>77</v>
      </c>
      <c r="B572" s="35">
        <v>0</v>
      </c>
      <c r="C572" s="34"/>
      <c r="D572" s="34"/>
    </row>
    <row r="573" spans="1:4" x14ac:dyDescent="0.25">
      <c r="A573" s="30" t="s">
        <v>78</v>
      </c>
      <c r="B573" s="35">
        <v>0</v>
      </c>
      <c r="C573" s="34"/>
      <c r="D573" s="34"/>
    </row>
    <row r="574" spans="1:4" x14ac:dyDescent="0.25">
      <c r="A574" s="28" t="s">
        <v>103</v>
      </c>
      <c r="B574" s="35">
        <v>56000</v>
      </c>
      <c r="C574" s="34">
        <v>0</v>
      </c>
      <c r="D574" s="34">
        <v>0.2</v>
      </c>
    </row>
    <row r="575" spans="1:4" x14ac:dyDescent="0.25">
      <c r="A575" s="29" t="s">
        <v>104</v>
      </c>
      <c r="B575" s="35">
        <v>0</v>
      </c>
      <c r="C575" s="34">
        <v>0</v>
      </c>
      <c r="D575" s="34"/>
    </row>
    <row r="576" spans="1:4" x14ac:dyDescent="0.25">
      <c r="A576" s="30" t="s">
        <v>105</v>
      </c>
      <c r="B576" s="35">
        <v>0</v>
      </c>
      <c r="C576" s="34">
        <v>0</v>
      </c>
      <c r="D576" s="34"/>
    </row>
    <row r="577" spans="1:4" x14ac:dyDescent="0.25">
      <c r="A577" s="29" t="s">
        <v>109</v>
      </c>
      <c r="B577" s="35">
        <v>20000</v>
      </c>
      <c r="C577" s="34">
        <v>0</v>
      </c>
      <c r="D577" s="34">
        <v>0.2</v>
      </c>
    </row>
    <row r="578" spans="1:4" x14ac:dyDescent="0.25">
      <c r="A578" s="30" t="s">
        <v>110</v>
      </c>
      <c r="B578" s="35">
        <v>20000</v>
      </c>
      <c r="C578" s="34">
        <v>0</v>
      </c>
      <c r="D578" s="34">
        <v>0.2</v>
      </c>
    </row>
    <row r="579" spans="1:4" x14ac:dyDescent="0.25">
      <c r="A579" s="29" t="s">
        <v>106</v>
      </c>
      <c r="B579" s="35">
        <v>36000</v>
      </c>
      <c r="C579" s="34">
        <v>0</v>
      </c>
      <c r="D579" s="34">
        <v>0.15</v>
      </c>
    </row>
    <row r="580" spans="1:4" x14ac:dyDescent="0.25">
      <c r="A580" s="30" t="s">
        <v>107</v>
      </c>
      <c r="B580" s="35">
        <v>36000</v>
      </c>
      <c r="C580" s="34">
        <v>0</v>
      </c>
      <c r="D580" s="34">
        <v>0.15</v>
      </c>
    </row>
    <row r="581" spans="1:4" x14ac:dyDescent="0.25">
      <c r="A581" s="28" t="s">
        <v>44</v>
      </c>
      <c r="B581" s="35">
        <v>155800</v>
      </c>
      <c r="C581" s="34">
        <v>0</v>
      </c>
      <c r="D581" s="34">
        <v>0.75</v>
      </c>
    </row>
    <row r="582" spans="1:4" x14ac:dyDescent="0.25">
      <c r="A582" s="29" t="s">
        <v>50</v>
      </c>
      <c r="B582" s="35">
        <v>155800</v>
      </c>
      <c r="C582" s="34">
        <v>0</v>
      </c>
      <c r="D582" s="34">
        <v>0.25</v>
      </c>
    </row>
    <row r="583" spans="1:4" x14ac:dyDescent="0.25">
      <c r="A583" s="30" t="s">
        <v>51</v>
      </c>
      <c r="B583" s="35">
        <v>155800</v>
      </c>
      <c r="C583" s="34">
        <v>0</v>
      </c>
      <c r="D583" s="34">
        <v>0.25</v>
      </c>
    </row>
    <row r="584" spans="1:4" x14ac:dyDescent="0.25">
      <c r="A584" s="29" t="s">
        <v>47</v>
      </c>
      <c r="B584" s="35">
        <v>0</v>
      </c>
      <c r="C584" s="34">
        <v>0</v>
      </c>
      <c r="D584" s="34">
        <v>0.75</v>
      </c>
    </row>
    <row r="585" spans="1:4" x14ac:dyDescent="0.25">
      <c r="A585" s="30" t="s">
        <v>55</v>
      </c>
      <c r="B585" s="35">
        <v>0</v>
      </c>
      <c r="C585" s="34">
        <v>0</v>
      </c>
      <c r="D585" s="34">
        <v>0.75</v>
      </c>
    </row>
    <row r="586" spans="1:4" x14ac:dyDescent="0.25">
      <c r="A586" s="30" t="s">
        <v>48</v>
      </c>
      <c r="B586" s="35">
        <v>0</v>
      </c>
      <c r="C586" s="34">
        <v>0</v>
      </c>
      <c r="D586" s="34"/>
    </row>
    <row r="587" spans="1:4" x14ac:dyDescent="0.25">
      <c r="A587" s="29" t="s">
        <v>56</v>
      </c>
      <c r="B587" s="35">
        <v>0</v>
      </c>
      <c r="C587" s="34">
        <v>0</v>
      </c>
      <c r="D587" s="34">
        <v>0.5</v>
      </c>
    </row>
    <row r="588" spans="1:4" x14ac:dyDescent="0.25">
      <c r="A588" s="30" t="s">
        <v>57</v>
      </c>
      <c r="B588" s="35">
        <v>0</v>
      </c>
      <c r="C588" s="34">
        <v>0</v>
      </c>
      <c r="D588" s="34">
        <v>0.5</v>
      </c>
    </row>
    <row r="589" spans="1:4" x14ac:dyDescent="0.25">
      <c r="A589" s="29" t="s">
        <v>45</v>
      </c>
      <c r="B589" s="35">
        <v>0</v>
      </c>
      <c r="C589" s="34">
        <v>0</v>
      </c>
      <c r="D589" s="34"/>
    </row>
    <row r="590" spans="1:4" x14ac:dyDescent="0.25">
      <c r="A590" s="30" t="s">
        <v>46</v>
      </c>
      <c r="B590" s="35">
        <v>0</v>
      </c>
      <c r="C590" s="34">
        <v>0</v>
      </c>
      <c r="D590" s="34"/>
    </row>
    <row r="591" spans="1:4" x14ac:dyDescent="0.25">
      <c r="A591" s="29" t="s">
        <v>53</v>
      </c>
      <c r="B591" s="35">
        <v>0</v>
      </c>
      <c r="C591" s="34">
        <v>0</v>
      </c>
      <c r="D591" s="34">
        <v>0.25</v>
      </c>
    </row>
    <row r="592" spans="1:4" x14ac:dyDescent="0.25">
      <c r="A592" s="30" t="s">
        <v>54</v>
      </c>
      <c r="B592" s="35">
        <v>0</v>
      </c>
      <c r="C592" s="34">
        <v>0</v>
      </c>
      <c r="D592" s="34">
        <v>0.25</v>
      </c>
    </row>
    <row r="593" spans="1:4" x14ac:dyDescent="0.25">
      <c r="A593" s="28" t="s">
        <v>59</v>
      </c>
      <c r="B593" s="35">
        <v>18000</v>
      </c>
      <c r="C593" s="34">
        <v>0</v>
      </c>
      <c r="D593" s="34">
        <v>0.2</v>
      </c>
    </row>
    <row r="594" spans="1:4" x14ac:dyDescent="0.25">
      <c r="A594" s="29" t="s">
        <v>69</v>
      </c>
      <c r="B594" s="35">
        <v>18000</v>
      </c>
      <c r="C594" s="34">
        <v>0</v>
      </c>
      <c r="D594" s="34">
        <v>0.2</v>
      </c>
    </row>
    <row r="595" spans="1:4" x14ac:dyDescent="0.25">
      <c r="A595" s="30" t="s">
        <v>70</v>
      </c>
      <c r="B595" s="35">
        <v>18000</v>
      </c>
      <c r="C595" s="34">
        <v>0</v>
      </c>
      <c r="D595" s="34">
        <v>0.2</v>
      </c>
    </row>
    <row r="596" spans="1:4" x14ac:dyDescent="0.25">
      <c r="A596" s="29" t="s">
        <v>60</v>
      </c>
      <c r="B596" s="35">
        <v>0</v>
      </c>
      <c r="C596" s="34">
        <v>0</v>
      </c>
      <c r="D596" s="34">
        <v>0.1</v>
      </c>
    </row>
    <row r="597" spans="1:4" x14ac:dyDescent="0.25">
      <c r="A597" s="30" t="s">
        <v>61</v>
      </c>
      <c r="B597" s="35">
        <v>0</v>
      </c>
      <c r="C597" s="34">
        <v>0</v>
      </c>
      <c r="D597" s="34">
        <v>0.1</v>
      </c>
    </row>
    <row r="598" spans="1:4" x14ac:dyDescent="0.25">
      <c r="A598" s="28" t="s">
        <v>25</v>
      </c>
      <c r="B598" s="35">
        <v>427161</v>
      </c>
      <c r="C598" s="34">
        <v>0</v>
      </c>
      <c r="D598" s="34">
        <v>0.25</v>
      </c>
    </row>
    <row r="599" spans="1:4" x14ac:dyDescent="0.25">
      <c r="A599" s="29" t="s">
        <v>26</v>
      </c>
      <c r="B599" s="35">
        <v>45000</v>
      </c>
      <c r="C599" s="34">
        <v>0</v>
      </c>
      <c r="D599" s="34">
        <v>0.25</v>
      </c>
    </row>
    <row r="600" spans="1:4" x14ac:dyDescent="0.25">
      <c r="A600" s="30" t="s">
        <v>27</v>
      </c>
      <c r="B600" s="35">
        <v>45000</v>
      </c>
      <c r="C600" s="34">
        <v>0</v>
      </c>
      <c r="D600" s="34">
        <v>0.25</v>
      </c>
    </row>
    <row r="601" spans="1:4" x14ac:dyDescent="0.25">
      <c r="A601" s="29" t="s">
        <v>40</v>
      </c>
      <c r="B601" s="35">
        <v>0</v>
      </c>
      <c r="C601" s="34">
        <v>0</v>
      </c>
      <c r="D601" s="34">
        <v>0.2</v>
      </c>
    </row>
    <row r="602" spans="1:4" x14ac:dyDescent="0.25">
      <c r="A602" s="30" t="s">
        <v>41</v>
      </c>
      <c r="B602" s="35">
        <v>0</v>
      </c>
      <c r="C602" s="34">
        <v>0</v>
      </c>
      <c r="D602" s="34">
        <v>0.2</v>
      </c>
    </row>
    <row r="603" spans="1:4" x14ac:dyDescent="0.25">
      <c r="A603" s="29" t="s">
        <v>42</v>
      </c>
      <c r="B603" s="35">
        <v>352161</v>
      </c>
      <c r="C603" s="34">
        <v>0</v>
      </c>
      <c r="D603" s="34">
        <v>0.25</v>
      </c>
    </row>
    <row r="604" spans="1:4" x14ac:dyDescent="0.25">
      <c r="A604" s="30" t="s">
        <v>43</v>
      </c>
      <c r="B604" s="35">
        <v>352161</v>
      </c>
      <c r="C604" s="34">
        <v>0</v>
      </c>
      <c r="D604" s="34">
        <v>0.25</v>
      </c>
    </row>
    <row r="605" spans="1:4" x14ac:dyDescent="0.25">
      <c r="A605" s="29" t="s">
        <v>30</v>
      </c>
      <c r="B605" s="35">
        <v>30000</v>
      </c>
      <c r="C605" s="34">
        <v>0</v>
      </c>
      <c r="D605" s="34">
        <v>0.25</v>
      </c>
    </row>
    <row r="606" spans="1:4" x14ac:dyDescent="0.25">
      <c r="A606" s="30" t="s">
        <v>31</v>
      </c>
      <c r="B606" s="35">
        <v>30000</v>
      </c>
      <c r="C606" s="34">
        <v>0</v>
      </c>
      <c r="D606" s="34">
        <v>0.25</v>
      </c>
    </row>
    <row r="607" spans="1:4" x14ac:dyDescent="0.25">
      <c r="A607" s="29" t="s">
        <v>34</v>
      </c>
      <c r="B607" s="35">
        <v>0</v>
      </c>
      <c r="C607" s="34">
        <v>0</v>
      </c>
      <c r="D607" s="34">
        <v>0.25</v>
      </c>
    </row>
    <row r="608" spans="1:4" x14ac:dyDescent="0.25">
      <c r="A608" s="30" t="s">
        <v>35</v>
      </c>
      <c r="B608" s="35">
        <v>0</v>
      </c>
      <c r="C608" s="34">
        <v>0</v>
      </c>
      <c r="D608" s="34">
        <v>0.25</v>
      </c>
    </row>
    <row r="609" spans="1:4" x14ac:dyDescent="0.25">
      <c r="A609" s="29" t="s">
        <v>38</v>
      </c>
      <c r="B609" s="35">
        <v>0</v>
      </c>
      <c r="C609" s="34">
        <v>0</v>
      </c>
      <c r="D609" s="34">
        <v>0.2</v>
      </c>
    </row>
    <row r="610" spans="1:4" x14ac:dyDescent="0.25">
      <c r="A610" s="30" t="s">
        <v>39</v>
      </c>
      <c r="B610" s="35">
        <v>0</v>
      </c>
      <c r="C610" s="34">
        <v>0</v>
      </c>
      <c r="D610" s="34">
        <v>0.2</v>
      </c>
    </row>
    <row r="611" spans="1:4" x14ac:dyDescent="0.25">
      <c r="A611" s="28" t="s">
        <v>98</v>
      </c>
      <c r="B611" s="35">
        <v>1768047.2681400001</v>
      </c>
      <c r="C611" s="34"/>
      <c r="D611" s="34"/>
    </row>
    <row r="612" spans="1:4" x14ac:dyDescent="0.25">
      <c r="A612" s="29" t="s">
        <v>9</v>
      </c>
      <c r="B612" s="35">
        <v>1768047.2681400001</v>
      </c>
      <c r="C612" s="34"/>
      <c r="D612" s="34"/>
    </row>
    <row r="613" spans="1:4" x14ac:dyDescent="0.25">
      <c r="A613" s="30" t="s">
        <v>101</v>
      </c>
      <c r="B613" s="35">
        <v>132350.39999999999</v>
      </c>
      <c r="C613" s="34"/>
      <c r="D613" s="34"/>
    </row>
    <row r="614" spans="1:4" x14ac:dyDescent="0.25">
      <c r="A614" s="30" t="s">
        <v>102</v>
      </c>
      <c r="B614" s="35">
        <v>80810.866630000004</v>
      </c>
      <c r="C614" s="34"/>
      <c r="D614" s="34"/>
    </row>
    <row r="615" spans="1:4" x14ac:dyDescent="0.25">
      <c r="A615" s="30" t="s">
        <v>99</v>
      </c>
      <c r="B615" s="35">
        <v>238769.50864999997</v>
      </c>
      <c r="C615" s="34"/>
      <c r="D615" s="34"/>
    </row>
    <row r="616" spans="1:4" x14ac:dyDescent="0.25">
      <c r="A616" s="30" t="s">
        <v>100</v>
      </c>
      <c r="B616" s="35">
        <v>1316116.4928600001</v>
      </c>
      <c r="C616" s="34"/>
      <c r="D616" s="34"/>
    </row>
    <row r="617" spans="1:4" x14ac:dyDescent="0.25">
      <c r="A617" s="26" t="s">
        <v>930</v>
      </c>
      <c r="B617" s="35">
        <v>7292610.1500000004</v>
      </c>
      <c r="C617" s="34">
        <v>0.3</v>
      </c>
      <c r="D617" s="34">
        <v>0.3</v>
      </c>
    </row>
    <row r="618" spans="1:4" x14ac:dyDescent="0.25">
      <c r="A618" s="27" t="s">
        <v>8</v>
      </c>
      <c r="B618" s="35">
        <v>859893.36</v>
      </c>
      <c r="C618" s="34"/>
      <c r="D618" s="34"/>
    </row>
    <row r="619" spans="1:4" x14ac:dyDescent="0.25">
      <c r="A619" s="28" t="s">
        <v>8</v>
      </c>
      <c r="B619" s="35">
        <v>859893.36</v>
      </c>
      <c r="C619" s="34"/>
      <c r="D619" s="34"/>
    </row>
    <row r="620" spans="1:4" x14ac:dyDescent="0.25">
      <c r="A620" s="29" t="s">
        <v>9</v>
      </c>
      <c r="B620" s="35">
        <v>859893.36</v>
      </c>
      <c r="C620" s="34"/>
      <c r="D620" s="34"/>
    </row>
    <row r="621" spans="1:4" x14ac:dyDescent="0.25">
      <c r="A621" s="30" t="s">
        <v>8</v>
      </c>
      <c r="B621" s="35">
        <v>859893.36</v>
      </c>
      <c r="C621" s="34"/>
      <c r="D621" s="34"/>
    </row>
    <row r="622" spans="1:4" x14ac:dyDescent="0.25">
      <c r="A622" s="27" t="s">
        <v>16</v>
      </c>
      <c r="B622" s="35">
        <v>30000</v>
      </c>
      <c r="C622" s="34"/>
      <c r="D622" s="34"/>
    </row>
    <row r="623" spans="1:4" x14ac:dyDescent="0.25">
      <c r="A623" s="28" t="s">
        <v>16</v>
      </c>
      <c r="B623" s="35">
        <v>30000</v>
      </c>
      <c r="C623" s="34"/>
      <c r="D623" s="34"/>
    </row>
    <row r="624" spans="1:4" x14ac:dyDescent="0.25">
      <c r="A624" s="29" t="s">
        <v>9</v>
      </c>
      <c r="B624" s="35">
        <v>30000</v>
      </c>
      <c r="C624" s="34"/>
      <c r="D624" s="34"/>
    </row>
    <row r="625" spans="1:4" x14ac:dyDescent="0.25">
      <c r="A625" s="30" t="s">
        <v>16</v>
      </c>
      <c r="B625" s="35">
        <v>30000</v>
      </c>
      <c r="C625" s="34"/>
      <c r="D625" s="34"/>
    </row>
    <row r="626" spans="1:4" x14ac:dyDescent="0.25">
      <c r="A626" s="27" t="s">
        <v>800</v>
      </c>
      <c r="B626" s="35">
        <v>433175</v>
      </c>
      <c r="C626" s="34">
        <v>0.3</v>
      </c>
      <c r="D626" s="34">
        <v>0.3</v>
      </c>
    </row>
    <row r="627" spans="1:4" x14ac:dyDescent="0.25">
      <c r="A627" s="28" t="s">
        <v>810</v>
      </c>
      <c r="B627" s="35">
        <v>243275</v>
      </c>
      <c r="C627" s="34">
        <v>0.25</v>
      </c>
      <c r="D627" s="34">
        <v>0.25</v>
      </c>
    </row>
    <row r="628" spans="1:4" x14ac:dyDescent="0.25">
      <c r="A628" s="29" t="s">
        <v>9</v>
      </c>
      <c r="B628" s="35">
        <v>220000</v>
      </c>
      <c r="C628" s="34">
        <v>0.25</v>
      </c>
      <c r="D628" s="34">
        <v>0.25</v>
      </c>
    </row>
    <row r="629" spans="1:4" x14ac:dyDescent="0.25">
      <c r="A629" s="30" t="s">
        <v>825</v>
      </c>
      <c r="B629" s="35">
        <v>0</v>
      </c>
      <c r="C629" s="34"/>
      <c r="D629" s="34"/>
    </row>
    <row r="630" spans="1:4" x14ac:dyDescent="0.25">
      <c r="A630" s="30" t="s">
        <v>824</v>
      </c>
      <c r="B630" s="35">
        <v>220000</v>
      </c>
      <c r="C630" s="34">
        <v>0.25</v>
      </c>
      <c r="D630" s="34">
        <v>0.25</v>
      </c>
    </row>
    <row r="631" spans="1:4" x14ac:dyDescent="0.25">
      <c r="A631" s="29" t="s">
        <v>816</v>
      </c>
      <c r="B631" s="35">
        <v>23275</v>
      </c>
      <c r="C631" s="34">
        <v>0</v>
      </c>
      <c r="D631" s="34">
        <v>0.25</v>
      </c>
    </row>
    <row r="632" spans="1:4" x14ac:dyDescent="0.25">
      <c r="A632" s="30" t="s">
        <v>823</v>
      </c>
      <c r="B632" s="35">
        <v>23275</v>
      </c>
      <c r="C632" s="34">
        <v>0</v>
      </c>
      <c r="D632" s="34">
        <v>0.25</v>
      </c>
    </row>
    <row r="633" spans="1:4" x14ac:dyDescent="0.25">
      <c r="A633" s="28" t="s">
        <v>873</v>
      </c>
      <c r="B633" s="35">
        <v>189900</v>
      </c>
      <c r="C633" s="34">
        <v>0.3</v>
      </c>
      <c r="D633" s="34">
        <v>0.3</v>
      </c>
    </row>
    <row r="634" spans="1:4" x14ac:dyDescent="0.25">
      <c r="A634" s="29" t="s">
        <v>878</v>
      </c>
      <c r="B634" s="35">
        <v>92900</v>
      </c>
      <c r="C634" s="34">
        <v>0.25</v>
      </c>
      <c r="D634" s="34">
        <v>0.2</v>
      </c>
    </row>
    <row r="635" spans="1:4" x14ac:dyDescent="0.25">
      <c r="A635" s="30" t="s">
        <v>882</v>
      </c>
      <c r="B635" s="35">
        <v>0</v>
      </c>
      <c r="C635" s="34">
        <v>0</v>
      </c>
      <c r="D635" s="34"/>
    </row>
    <row r="636" spans="1:4" x14ac:dyDescent="0.25">
      <c r="A636" s="30" t="s">
        <v>890</v>
      </c>
      <c r="B636" s="35">
        <v>0</v>
      </c>
      <c r="C636" s="34">
        <v>0</v>
      </c>
      <c r="D636" s="34">
        <v>0.2</v>
      </c>
    </row>
    <row r="637" spans="1:4" x14ac:dyDescent="0.25">
      <c r="A637" s="30" t="s">
        <v>881</v>
      </c>
      <c r="B637" s="35">
        <v>10000</v>
      </c>
      <c r="C637" s="34">
        <v>0.25</v>
      </c>
      <c r="D637" s="34">
        <v>0.2</v>
      </c>
    </row>
    <row r="638" spans="1:4" x14ac:dyDescent="0.25">
      <c r="A638" s="30" t="s">
        <v>889</v>
      </c>
      <c r="B638" s="35">
        <v>0</v>
      </c>
      <c r="C638" s="34">
        <v>0.25</v>
      </c>
      <c r="D638" s="34">
        <v>0.2</v>
      </c>
    </row>
    <row r="639" spans="1:4" x14ac:dyDescent="0.25">
      <c r="A639" s="30" t="s">
        <v>887</v>
      </c>
      <c r="B639" s="35">
        <v>5000</v>
      </c>
      <c r="C639" s="34">
        <v>0</v>
      </c>
      <c r="D639" s="34">
        <v>0.2</v>
      </c>
    </row>
    <row r="640" spans="1:4" x14ac:dyDescent="0.25">
      <c r="A640" s="30" t="s">
        <v>886</v>
      </c>
      <c r="B640" s="35">
        <v>65900</v>
      </c>
      <c r="C640" s="34">
        <v>0</v>
      </c>
      <c r="D640" s="34">
        <v>0.2</v>
      </c>
    </row>
    <row r="641" spans="1:4" x14ac:dyDescent="0.25">
      <c r="A641" s="30" t="s">
        <v>879</v>
      </c>
      <c r="B641" s="35">
        <v>0</v>
      </c>
      <c r="C641" s="34">
        <v>0</v>
      </c>
      <c r="D641" s="34">
        <v>0.2</v>
      </c>
    </row>
    <row r="642" spans="1:4" x14ac:dyDescent="0.25">
      <c r="A642" s="30" t="s">
        <v>891</v>
      </c>
      <c r="B642" s="35">
        <v>12000</v>
      </c>
      <c r="C642" s="34">
        <v>0</v>
      </c>
      <c r="D642" s="34">
        <v>0.2</v>
      </c>
    </row>
    <row r="643" spans="1:4" x14ac:dyDescent="0.25">
      <c r="A643" s="29" t="s">
        <v>875</v>
      </c>
      <c r="B643" s="35">
        <v>5000</v>
      </c>
      <c r="C643" s="34">
        <v>0.25</v>
      </c>
      <c r="D643" s="34">
        <v>0.25</v>
      </c>
    </row>
    <row r="644" spans="1:4" x14ac:dyDescent="0.25">
      <c r="A644" s="30" t="s">
        <v>888</v>
      </c>
      <c r="B644" s="35">
        <v>0</v>
      </c>
      <c r="C644" s="34">
        <v>0.25</v>
      </c>
      <c r="D644" s="34"/>
    </row>
    <row r="645" spans="1:4" x14ac:dyDescent="0.25">
      <c r="A645" s="30" t="s">
        <v>876</v>
      </c>
      <c r="B645" s="35">
        <v>5000</v>
      </c>
      <c r="C645" s="34">
        <v>0.25</v>
      </c>
      <c r="D645" s="34">
        <v>0.25</v>
      </c>
    </row>
    <row r="646" spans="1:4" x14ac:dyDescent="0.25">
      <c r="A646" s="29" t="s">
        <v>883</v>
      </c>
      <c r="B646" s="35">
        <v>92000</v>
      </c>
      <c r="C646" s="34">
        <v>0.3</v>
      </c>
      <c r="D646" s="34">
        <v>0.3</v>
      </c>
    </row>
    <row r="647" spans="1:4" x14ac:dyDescent="0.25">
      <c r="A647" s="30" t="s">
        <v>884</v>
      </c>
      <c r="B647" s="35">
        <v>92000</v>
      </c>
      <c r="C647" s="34">
        <v>0.3</v>
      </c>
      <c r="D647" s="34">
        <v>0.3</v>
      </c>
    </row>
    <row r="648" spans="1:4" x14ac:dyDescent="0.25">
      <c r="A648" s="27" t="s">
        <v>909</v>
      </c>
      <c r="B648" s="35">
        <v>5969541.79</v>
      </c>
      <c r="C648" s="34"/>
      <c r="D648" s="34"/>
    </row>
    <row r="649" spans="1:4" x14ac:dyDescent="0.25">
      <c r="A649" s="28" t="s">
        <v>909</v>
      </c>
      <c r="B649" s="35">
        <v>5969541.79</v>
      </c>
      <c r="C649" s="34"/>
      <c r="D649" s="34"/>
    </row>
    <row r="650" spans="1:4" x14ac:dyDescent="0.25">
      <c r="A650" s="29" t="s">
        <v>9</v>
      </c>
      <c r="B650" s="35">
        <v>5969541.79</v>
      </c>
      <c r="C650" s="34"/>
      <c r="D650" s="34"/>
    </row>
    <row r="651" spans="1:4" x14ac:dyDescent="0.25">
      <c r="A651" s="30" t="s">
        <v>909</v>
      </c>
      <c r="B651" s="35">
        <v>5969541.79</v>
      </c>
      <c r="C651" s="34"/>
      <c r="D651" s="34"/>
    </row>
    <row r="652" spans="1:4" x14ac:dyDescent="0.25">
      <c r="A652" s="26" t="s">
        <v>931</v>
      </c>
      <c r="B652" s="35">
        <v>6619299.6500000004</v>
      </c>
      <c r="C652" s="34">
        <v>0.25</v>
      </c>
      <c r="D652" s="34">
        <v>0.33</v>
      </c>
    </row>
    <row r="653" spans="1:4" x14ac:dyDescent="0.25">
      <c r="A653" s="27" t="s">
        <v>484</v>
      </c>
      <c r="B653" s="35">
        <v>2000</v>
      </c>
      <c r="C653" s="34">
        <v>0</v>
      </c>
      <c r="D653" s="34">
        <v>0.25</v>
      </c>
    </row>
    <row r="654" spans="1:4" x14ac:dyDescent="0.25">
      <c r="A654" s="28" t="s">
        <v>528</v>
      </c>
      <c r="B654" s="35">
        <v>0</v>
      </c>
      <c r="C654" s="34"/>
      <c r="D654" s="34"/>
    </row>
    <row r="655" spans="1:4" x14ac:dyDescent="0.25">
      <c r="A655" s="29" t="s">
        <v>9</v>
      </c>
      <c r="B655" s="35">
        <v>0</v>
      </c>
      <c r="C655" s="34"/>
      <c r="D655" s="34"/>
    </row>
    <row r="656" spans="1:4" x14ac:dyDescent="0.25">
      <c r="A656" s="30" t="s">
        <v>538</v>
      </c>
      <c r="B656" s="35">
        <v>0</v>
      </c>
      <c r="C656" s="34"/>
      <c r="D656" s="34"/>
    </row>
    <row r="657" spans="1:4" x14ac:dyDescent="0.25">
      <c r="A657" s="28" t="s">
        <v>568</v>
      </c>
      <c r="B657" s="35">
        <v>2000</v>
      </c>
      <c r="C657" s="34">
        <v>0</v>
      </c>
      <c r="D657" s="34">
        <v>0.25</v>
      </c>
    </row>
    <row r="658" spans="1:4" x14ac:dyDescent="0.25">
      <c r="A658" s="29" t="s">
        <v>581</v>
      </c>
      <c r="B658" s="35">
        <v>2000</v>
      </c>
      <c r="C658" s="34">
        <v>0</v>
      </c>
      <c r="D658" s="34">
        <v>0.25</v>
      </c>
    </row>
    <row r="659" spans="1:4" x14ac:dyDescent="0.25">
      <c r="A659" s="30" t="s">
        <v>583</v>
      </c>
      <c r="B659" s="35">
        <v>0</v>
      </c>
      <c r="C659" s="34">
        <v>0</v>
      </c>
      <c r="D659" s="34"/>
    </row>
    <row r="660" spans="1:4" x14ac:dyDescent="0.25">
      <c r="A660" s="30" t="s">
        <v>582</v>
      </c>
      <c r="B660" s="35">
        <v>2000</v>
      </c>
      <c r="C660" s="34">
        <v>0</v>
      </c>
      <c r="D660" s="34">
        <v>0.25</v>
      </c>
    </row>
    <row r="661" spans="1:4" x14ac:dyDescent="0.25">
      <c r="A661" s="27" t="s">
        <v>17</v>
      </c>
      <c r="B661" s="35">
        <v>350000</v>
      </c>
      <c r="C661" s="34"/>
      <c r="D661" s="34"/>
    </row>
    <row r="662" spans="1:4" x14ac:dyDescent="0.25">
      <c r="A662" s="28" t="s">
        <v>17</v>
      </c>
      <c r="B662" s="35">
        <v>350000</v>
      </c>
      <c r="C662" s="34"/>
      <c r="D662" s="34"/>
    </row>
    <row r="663" spans="1:4" x14ac:dyDescent="0.25">
      <c r="A663" s="29" t="s">
        <v>9</v>
      </c>
      <c r="B663" s="35">
        <v>350000</v>
      </c>
      <c r="C663" s="34"/>
      <c r="D663" s="34"/>
    </row>
    <row r="664" spans="1:4" x14ac:dyDescent="0.25">
      <c r="A664" s="30" t="s">
        <v>17</v>
      </c>
      <c r="B664" s="35">
        <v>350000</v>
      </c>
      <c r="C664" s="34"/>
      <c r="D664" s="34"/>
    </row>
    <row r="665" spans="1:4" x14ac:dyDescent="0.25">
      <c r="A665" s="27" t="s">
        <v>275</v>
      </c>
      <c r="B665" s="35">
        <v>6267299.6500000004</v>
      </c>
      <c r="C665" s="34">
        <v>0.25</v>
      </c>
      <c r="D665" s="34">
        <v>0.33</v>
      </c>
    </row>
    <row r="666" spans="1:4" x14ac:dyDescent="0.25">
      <c r="A666" s="28" t="s">
        <v>276</v>
      </c>
      <c r="B666" s="35">
        <v>1125000</v>
      </c>
      <c r="C666" s="34">
        <v>0.25</v>
      </c>
      <c r="D666" s="34">
        <v>0.33</v>
      </c>
    </row>
    <row r="667" spans="1:4" x14ac:dyDescent="0.25">
      <c r="A667" s="29" t="s">
        <v>9</v>
      </c>
      <c r="B667" s="35">
        <v>0</v>
      </c>
      <c r="C667" s="34"/>
      <c r="D667" s="34"/>
    </row>
    <row r="668" spans="1:4" x14ac:dyDescent="0.25">
      <c r="A668" s="30" t="s">
        <v>309</v>
      </c>
      <c r="B668" s="35">
        <v>0</v>
      </c>
      <c r="C668" s="34"/>
      <c r="D668" s="34"/>
    </row>
    <row r="669" spans="1:4" x14ac:dyDescent="0.25">
      <c r="A669" s="29" t="s">
        <v>310</v>
      </c>
      <c r="B669" s="35">
        <v>5000</v>
      </c>
      <c r="C669" s="34">
        <v>0.25</v>
      </c>
      <c r="D669" s="34">
        <v>0.25</v>
      </c>
    </row>
    <row r="670" spans="1:4" x14ac:dyDescent="0.25">
      <c r="A670" s="30" t="s">
        <v>311</v>
      </c>
      <c r="B670" s="35">
        <v>5000</v>
      </c>
      <c r="C670" s="34">
        <v>0.25</v>
      </c>
      <c r="D670" s="34">
        <v>0.25</v>
      </c>
    </row>
    <row r="671" spans="1:4" x14ac:dyDescent="0.25">
      <c r="A671" s="29" t="s">
        <v>287</v>
      </c>
      <c r="B671" s="35">
        <v>0</v>
      </c>
      <c r="C671" s="34">
        <v>0</v>
      </c>
      <c r="D671" s="34"/>
    </row>
    <row r="672" spans="1:4" x14ac:dyDescent="0.25">
      <c r="A672" s="30" t="s">
        <v>288</v>
      </c>
      <c r="B672" s="35">
        <v>0</v>
      </c>
      <c r="C672" s="34">
        <v>0</v>
      </c>
      <c r="D672" s="34"/>
    </row>
    <row r="673" spans="1:4" x14ac:dyDescent="0.25">
      <c r="A673" s="29" t="s">
        <v>282</v>
      </c>
      <c r="B673" s="35">
        <v>514390</v>
      </c>
      <c r="C673" s="34">
        <v>0</v>
      </c>
      <c r="D673" s="34">
        <v>0.25</v>
      </c>
    </row>
    <row r="674" spans="1:4" x14ac:dyDescent="0.25">
      <c r="A674" s="30" t="s">
        <v>292</v>
      </c>
      <c r="B674" s="35">
        <v>1561</v>
      </c>
      <c r="C674" s="34">
        <v>0</v>
      </c>
      <c r="D674" s="34">
        <v>0.25</v>
      </c>
    </row>
    <row r="675" spans="1:4" x14ac:dyDescent="0.25">
      <c r="A675" s="30" t="s">
        <v>289</v>
      </c>
      <c r="B675" s="35">
        <v>323160</v>
      </c>
      <c r="C675" s="34">
        <v>0</v>
      </c>
      <c r="D675" s="34">
        <v>0.25</v>
      </c>
    </row>
    <row r="676" spans="1:4" x14ac:dyDescent="0.25">
      <c r="A676" s="30" t="s">
        <v>283</v>
      </c>
      <c r="B676" s="35">
        <v>51186</v>
      </c>
      <c r="C676" s="34">
        <v>0</v>
      </c>
      <c r="D676" s="34">
        <v>0.25</v>
      </c>
    </row>
    <row r="677" spans="1:4" x14ac:dyDescent="0.25">
      <c r="A677" s="30" t="s">
        <v>306</v>
      </c>
      <c r="B677" s="35">
        <v>138483</v>
      </c>
      <c r="C677" s="34">
        <v>0</v>
      </c>
      <c r="D677" s="34">
        <v>0.25</v>
      </c>
    </row>
    <row r="678" spans="1:4" x14ac:dyDescent="0.25">
      <c r="A678" s="29" t="s">
        <v>277</v>
      </c>
      <c r="B678" s="35">
        <v>440627</v>
      </c>
      <c r="C678" s="34">
        <v>0</v>
      </c>
      <c r="D678" s="34">
        <v>0.25</v>
      </c>
    </row>
    <row r="679" spans="1:4" x14ac:dyDescent="0.25">
      <c r="A679" s="30" t="s">
        <v>305</v>
      </c>
      <c r="B679" s="35">
        <v>295</v>
      </c>
      <c r="C679" s="34">
        <v>0</v>
      </c>
      <c r="D679" s="34">
        <v>0.25</v>
      </c>
    </row>
    <row r="680" spans="1:4" x14ac:dyDescent="0.25">
      <c r="A680" s="30" t="s">
        <v>281</v>
      </c>
      <c r="B680" s="35">
        <v>30599</v>
      </c>
      <c r="C680" s="34">
        <v>0</v>
      </c>
      <c r="D680" s="34">
        <v>0.25</v>
      </c>
    </row>
    <row r="681" spans="1:4" x14ac:dyDescent="0.25">
      <c r="A681" s="30" t="s">
        <v>304</v>
      </c>
      <c r="B681" s="35">
        <v>520</v>
      </c>
      <c r="C681" s="34">
        <v>0</v>
      </c>
      <c r="D681" s="34">
        <v>0.25</v>
      </c>
    </row>
    <row r="682" spans="1:4" x14ac:dyDescent="0.25">
      <c r="A682" s="30" t="s">
        <v>297</v>
      </c>
      <c r="B682" s="35">
        <v>115923</v>
      </c>
      <c r="C682" s="34">
        <v>0</v>
      </c>
      <c r="D682" s="34">
        <v>0.25</v>
      </c>
    </row>
    <row r="683" spans="1:4" x14ac:dyDescent="0.25">
      <c r="A683" s="30" t="s">
        <v>278</v>
      </c>
      <c r="B683" s="35">
        <v>2941</v>
      </c>
      <c r="C683" s="34">
        <v>0</v>
      </c>
      <c r="D683" s="34">
        <v>0.25</v>
      </c>
    </row>
    <row r="684" spans="1:4" x14ac:dyDescent="0.25">
      <c r="A684" s="30" t="s">
        <v>303</v>
      </c>
      <c r="B684" s="35">
        <v>70767</v>
      </c>
      <c r="C684" s="34">
        <v>0</v>
      </c>
      <c r="D684" s="34">
        <v>0.25</v>
      </c>
    </row>
    <row r="685" spans="1:4" x14ac:dyDescent="0.25">
      <c r="A685" s="30" t="s">
        <v>299</v>
      </c>
      <c r="B685" s="35">
        <v>1037</v>
      </c>
      <c r="C685" s="34">
        <v>0</v>
      </c>
      <c r="D685" s="34">
        <v>0.25</v>
      </c>
    </row>
    <row r="686" spans="1:4" x14ac:dyDescent="0.25">
      <c r="A686" s="30" t="s">
        <v>295</v>
      </c>
      <c r="B686" s="35">
        <v>295</v>
      </c>
      <c r="C686" s="34">
        <v>0</v>
      </c>
      <c r="D686" s="34">
        <v>0.25</v>
      </c>
    </row>
    <row r="687" spans="1:4" x14ac:dyDescent="0.25">
      <c r="A687" s="30" t="s">
        <v>290</v>
      </c>
      <c r="B687" s="35">
        <v>217366</v>
      </c>
      <c r="C687" s="34">
        <v>0</v>
      </c>
      <c r="D687" s="34">
        <v>0.25</v>
      </c>
    </row>
    <row r="688" spans="1:4" x14ac:dyDescent="0.25">
      <c r="A688" s="30" t="s">
        <v>291</v>
      </c>
      <c r="B688" s="35">
        <v>884</v>
      </c>
      <c r="C688" s="34">
        <v>0</v>
      </c>
      <c r="D688" s="34">
        <v>0.25</v>
      </c>
    </row>
    <row r="689" spans="1:4" x14ac:dyDescent="0.25">
      <c r="A689" s="29" t="s">
        <v>307</v>
      </c>
      <c r="B689" s="35">
        <v>0</v>
      </c>
      <c r="C689" s="34">
        <v>0</v>
      </c>
      <c r="D689" s="34"/>
    </row>
    <row r="690" spans="1:4" x14ac:dyDescent="0.25">
      <c r="A690" s="30" t="s">
        <v>308</v>
      </c>
      <c r="B690" s="35">
        <v>0</v>
      </c>
      <c r="C690" s="34">
        <v>0</v>
      </c>
      <c r="D690" s="34"/>
    </row>
    <row r="691" spans="1:4" x14ac:dyDescent="0.25">
      <c r="A691" s="29" t="s">
        <v>300</v>
      </c>
      <c r="B691" s="35">
        <v>10000</v>
      </c>
      <c r="C691" s="34">
        <v>0</v>
      </c>
      <c r="D691" s="34">
        <v>0.15</v>
      </c>
    </row>
    <row r="692" spans="1:4" x14ac:dyDescent="0.25">
      <c r="A692" s="30" t="s">
        <v>301</v>
      </c>
      <c r="B692" s="35">
        <v>10000</v>
      </c>
      <c r="C692" s="34">
        <v>0</v>
      </c>
      <c r="D692" s="34">
        <v>0.15</v>
      </c>
    </row>
    <row r="693" spans="1:4" x14ac:dyDescent="0.25">
      <c r="A693" s="29" t="s">
        <v>285</v>
      </c>
      <c r="B693" s="35">
        <v>10000</v>
      </c>
      <c r="C693" s="34">
        <v>0</v>
      </c>
      <c r="D693" s="34">
        <v>0.15</v>
      </c>
    </row>
    <row r="694" spans="1:4" x14ac:dyDescent="0.25">
      <c r="A694" s="30" t="s">
        <v>286</v>
      </c>
      <c r="B694" s="35">
        <v>10000</v>
      </c>
      <c r="C694" s="34">
        <v>0</v>
      </c>
      <c r="D694" s="34">
        <v>0.15</v>
      </c>
    </row>
    <row r="695" spans="1:4" x14ac:dyDescent="0.25">
      <c r="A695" s="29" t="s">
        <v>293</v>
      </c>
      <c r="B695" s="35">
        <v>144983</v>
      </c>
      <c r="C695" s="34">
        <v>0</v>
      </c>
      <c r="D695" s="34">
        <v>0.33</v>
      </c>
    </row>
    <row r="696" spans="1:4" x14ac:dyDescent="0.25">
      <c r="A696" s="30" t="s">
        <v>298</v>
      </c>
      <c r="B696" s="35">
        <v>102814</v>
      </c>
      <c r="C696" s="34">
        <v>0</v>
      </c>
      <c r="D696" s="34">
        <v>0.33</v>
      </c>
    </row>
    <row r="697" spans="1:4" x14ac:dyDescent="0.25">
      <c r="A697" s="30" t="s">
        <v>296</v>
      </c>
      <c r="B697" s="35">
        <v>23427</v>
      </c>
      <c r="C697" s="34">
        <v>0</v>
      </c>
      <c r="D697" s="34">
        <v>0.33</v>
      </c>
    </row>
    <row r="698" spans="1:4" x14ac:dyDescent="0.25">
      <c r="A698" s="30" t="s">
        <v>294</v>
      </c>
      <c r="B698" s="35">
        <v>18742</v>
      </c>
      <c r="C698" s="34">
        <v>0</v>
      </c>
      <c r="D698" s="34">
        <v>0.33</v>
      </c>
    </row>
    <row r="699" spans="1:4" x14ac:dyDescent="0.25">
      <c r="A699" s="28" t="s">
        <v>342</v>
      </c>
      <c r="B699" s="35">
        <v>530000</v>
      </c>
      <c r="C699" s="34">
        <v>0</v>
      </c>
      <c r="D699" s="34">
        <v>0.25</v>
      </c>
    </row>
    <row r="700" spans="1:4" x14ac:dyDescent="0.25">
      <c r="A700" s="29" t="s">
        <v>346</v>
      </c>
      <c r="B700" s="35">
        <v>30000</v>
      </c>
      <c r="C700" s="34">
        <v>0</v>
      </c>
      <c r="D700" s="34">
        <v>0.25</v>
      </c>
    </row>
    <row r="701" spans="1:4" x14ac:dyDescent="0.25">
      <c r="A701" s="30" t="s">
        <v>347</v>
      </c>
      <c r="B701" s="35">
        <v>30000</v>
      </c>
      <c r="C701" s="34">
        <v>0</v>
      </c>
      <c r="D701" s="34">
        <v>0.25</v>
      </c>
    </row>
    <row r="702" spans="1:4" x14ac:dyDescent="0.25">
      <c r="A702" s="29" t="s">
        <v>348</v>
      </c>
      <c r="B702" s="35">
        <v>35000</v>
      </c>
      <c r="C702" s="34">
        <v>0</v>
      </c>
      <c r="D702" s="34">
        <v>0.25</v>
      </c>
    </row>
    <row r="703" spans="1:4" x14ac:dyDescent="0.25">
      <c r="A703" s="30" t="s">
        <v>349</v>
      </c>
      <c r="B703" s="35">
        <v>35000</v>
      </c>
      <c r="C703" s="34">
        <v>0</v>
      </c>
      <c r="D703" s="34">
        <v>0.25</v>
      </c>
    </row>
    <row r="704" spans="1:4" x14ac:dyDescent="0.25">
      <c r="A704" s="29" t="s">
        <v>343</v>
      </c>
      <c r="B704" s="35">
        <v>465000</v>
      </c>
      <c r="C704" s="34">
        <v>0</v>
      </c>
      <c r="D704" s="34">
        <v>0.25</v>
      </c>
    </row>
    <row r="705" spans="1:4" x14ac:dyDescent="0.25">
      <c r="A705" s="30" t="s">
        <v>344</v>
      </c>
      <c r="B705" s="35">
        <v>400000</v>
      </c>
      <c r="C705" s="34">
        <v>0</v>
      </c>
      <c r="D705" s="34">
        <v>0.25</v>
      </c>
    </row>
    <row r="706" spans="1:4" x14ac:dyDescent="0.25">
      <c r="A706" s="30" t="s">
        <v>350</v>
      </c>
      <c r="B706" s="35">
        <v>65000</v>
      </c>
      <c r="C706" s="34">
        <v>0</v>
      </c>
      <c r="D706" s="34">
        <v>0.25</v>
      </c>
    </row>
    <row r="707" spans="1:4" x14ac:dyDescent="0.25">
      <c r="A707" s="28" t="s">
        <v>312</v>
      </c>
      <c r="B707" s="35">
        <v>0</v>
      </c>
      <c r="C707" s="34">
        <v>0</v>
      </c>
      <c r="D707" s="34"/>
    </row>
    <row r="708" spans="1:4" x14ac:dyDescent="0.25">
      <c r="A708" s="29" t="s">
        <v>313</v>
      </c>
      <c r="B708" s="35">
        <v>0</v>
      </c>
      <c r="C708" s="34">
        <v>0</v>
      </c>
      <c r="D708" s="34"/>
    </row>
    <row r="709" spans="1:4" x14ac:dyDescent="0.25">
      <c r="A709" s="30" t="s">
        <v>308</v>
      </c>
      <c r="B709" s="35">
        <v>0</v>
      </c>
      <c r="C709" s="34">
        <v>0</v>
      </c>
      <c r="D709" s="34"/>
    </row>
    <row r="710" spans="1:4" x14ac:dyDescent="0.25">
      <c r="A710" s="29" t="s">
        <v>314</v>
      </c>
      <c r="B710" s="35">
        <v>0</v>
      </c>
      <c r="C710" s="34">
        <v>0</v>
      </c>
      <c r="D710" s="34"/>
    </row>
    <row r="711" spans="1:4" x14ac:dyDescent="0.25">
      <c r="A711" s="30" t="s">
        <v>315</v>
      </c>
      <c r="B711" s="35">
        <v>0</v>
      </c>
      <c r="C711" s="34">
        <v>0</v>
      </c>
      <c r="D711" s="34"/>
    </row>
    <row r="712" spans="1:4" x14ac:dyDescent="0.25">
      <c r="A712" s="30" t="s">
        <v>316</v>
      </c>
      <c r="B712" s="35">
        <v>0</v>
      </c>
      <c r="C712" s="34">
        <v>0</v>
      </c>
      <c r="D712" s="34"/>
    </row>
    <row r="713" spans="1:4" x14ac:dyDescent="0.25">
      <c r="A713" s="29" t="s">
        <v>317</v>
      </c>
      <c r="B713" s="35">
        <v>0</v>
      </c>
      <c r="C713" s="34">
        <v>0</v>
      </c>
      <c r="D713" s="34"/>
    </row>
    <row r="714" spans="1:4" x14ac:dyDescent="0.25">
      <c r="A714" s="30" t="s">
        <v>318</v>
      </c>
      <c r="B714" s="35">
        <v>0</v>
      </c>
      <c r="C714" s="34">
        <v>0</v>
      </c>
      <c r="D714" s="34"/>
    </row>
    <row r="715" spans="1:4" x14ac:dyDescent="0.25">
      <c r="A715" s="30" t="s">
        <v>319</v>
      </c>
      <c r="B715" s="35">
        <v>0</v>
      </c>
      <c r="C715" s="34">
        <v>0</v>
      </c>
      <c r="D715" s="34"/>
    </row>
    <row r="716" spans="1:4" x14ac:dyDescent="0.25">
      <c r="A716" s="28" t="s">
        <v>351</v>
      </c>
      <c r="B716" s="35">
        <v>93000</v>
      </c>
      <c r="C716" s="34">
        <v>0</v>
      </c>
      <c r="D716" s="34">
        <v>0.25</v>
      </c>
    </row>
    <row r="717" spans="1:4" x14ac:dyDescent="0.25">
      <c r="A717" s="29" t="s">
        <v>357</v>
      </c>
      <c r="B717" s="35">
        <v>43000</v>
      </c>
      <c r="C717" s="34">
        <v>0</v>
      </c>
      <c r="D717" s="34">
        <v>0.25</v>
      </c>
    </row>
    <row r="718" spans="1:4" x14ac:dyDescent="0.25">
      <c r="A718" s="30" t="s">
        <v>361</v>
      </c>
      <c r="B718" s="35">
        <v>40000</v>
      </c>
      <c r="C718" s="34">
        <v>0</v>
      </c>
      <c r="D718" s="34">
        <v>0.25</v>
      </c>
    </row>
    <row r="719" spans="1:4" x14ac:dyDescent="0.25">
      <c r="A719" s="30" t="s">
        <v>358</v>
      </c>
      <c r="B719" s="35">
        <v>3000</v>
      </c>
      <c r="C719" s="34">
        <v>0</v>
      </c>
      <c r="D719" s="34">
        <v>0.25</v>
      </c>
    </row>
    <row r="720" spans="1:4" x14ac:dyDescent="0.25">
      <c r="A720" s="29" t="s">
        <v>352</v>
      </c>
      <c r="B720" s="35">
        <v>50000</v>
      </c>
      <c r="C720" s="34">
        <v>0</v>
      </c>
      <c r="D720" s="34">
        <v>0.25</v>
      </c>
    </row>
    <row r="721" spans="1:4" x14ac:dyDescent="0.25">
      <c r="A721" s="30" t="s">
        <v>360</v>
      </c>
      <c r="B721" s="35">
        <v>25000</v>
      </c>
      <c r="C721" s="34">
        <v>0</v>
      </c>
      <c r="D721" s="34">
        <v>0.25</v>
      </c>
    </row>
    <row r="722" spans="1:4" x14ac:dyDescent="0.25">
      <c r="A722" s="30" t="s">
        <v>353</v>
      </c>
      <c r="B722" s="35">
        <v>25000</v>
      </c>
      <c r="C722" s="34">
        <v>0</v>
      </c>
      <c r="D722" s="34">
        <v>0.25</v>
      </c>
    </row>
    <row r="723" spans="1:4" x14ac:dyDescent="0.25">
      <c r="A723" s="30" t="s">
        <v>355</v>
      </c>
      <c r="B723" s="35">
        <v>0</v>
      </c>
      <c r="C723" s="34">
        <v>0</v>
      </c>
      <c r="D723" s="34">
        <v>0.25</v>
      </c>
    </row>
    <row r="724" spans="1:4" x14ac:dyDescent="0.25">
      <c r="A724" s="30" t="s">
        <v>359</v>
      </c>
      <c r="B724" s="35">
        <v>0</v>
      </c>
      <c r="C724" s="34">
        <v>0</v>
      </c>
      <c r="D724" s="34">
        <v>0.25</v>
      </c>
    </row>
    <row r="725" spans="1:4" x14ac:dyDescent="0.25">
      <c r="A725" s="30" t="s">
        <v>356</v>
      </c>
      <c r="B725" s="35">
        <v>0</v>
      </c>
      <c r="C725" s="34">
        <v>0</v>
      </c>
      <c r="D725" s="34">
        <v>0.25</v>
      </c>
    </row>
    <row r="726" spans="1:4" x14ac:dyDescent="0.25">
      <c r="A726" s="28" t="s">
        <v>320</v>
      </c>
      <c r="B726" s="35">
        <v>3520561.65</v>
      </c>
      <c r="C726" s="34">
        <v>0</v>
      </c>
      <c r="D726" s="34">
        <v>0.25</v>
      </c>
    </row>
    <row r="727" spans="1:4" x14ac:dyDescent="0.25">
      <c r="A727" s="29" t="s">
        <v>9</v>
      </c>
      <c r="B727" s="35">
        <v>0</v>
      </c>
      <c r="C727" s="34"/>
      <c r="D727" s="34"/>
    </row>
    <row r="728" spans="1:4" x14ac:dyDescent="0.25">
      <c r="A728" s="30" t="s">
        <v>329</v>
      </c>
      <c r="B728" s="35">
        <v>0</v>
      </c>
      <c r="C728" s="34"/>
      <c r="D728" s="34"/>
    </row>
    <row r="729" spans="1:4" x14ac:dyDescent="0.25">
      <c r="A729" s="29" t="s">
        <v>327</v>
      </c>
      <c r="B729" s="35">
        <v>0</v>
      </c>
      <c r="C729" s="34">
        <v>0</v>
      </c>
      <c r="D729" s="34"/>
    </row>
    <row r="730" spans="1:4" x14ac:dyDescent="0.25">
      <c r="A730" s="30" t="s">
        <v>328</v>
      </c>
      <c r="B730" s="35">
        <v>0</v>
      </c>
      <c r="C730" s="34">
        <v>0</v>
      </c>
      <c r="D730" s="34"/>
    </row>
    <row r="731" spans="1:4" x14ac:dyDescent="0.25">
      <c r="A731" s="29" t="s">
        <v>321</v>
      </c>
      <c r="B731" s="35">
        <v>0</v>
      </c>
      <c r="C731" s="34">
        <v>0</v>
      </c>
      <c r="D731" s="34"/>
    </row>
    <row r="732" spans="1:4" x14ac:dyDescent="0.25">
      <c r="A732" s="30" t="s">
        <v>322</v>
      </c>
      <c r="B732" s="35">
        <v>0</v>
      </c>
      <c r="C732" s="34">
        <v>0</v>
      </c>
      <c r="D732" s="34"/>
    </row>
    <row r="733" spans="1:4" x14ac:dyDescent="0.25">
      <c r="A733" s="29" t="s">
        <v>330</v>
      </c>
      <c r="B733" s="35">
        <v>2423703.65</v>
      </c>
      <c r="C733" s="34">
        <v>0</v>
      </c>
      <c r="D733" s="34">
        <v>0.25</v>
      </c>
    </row>
    <row r="734" spans="1:4" x14ac:dyDescent="0.25">
      <c r="A734" s="30" t="s">
        <v>331</v>
      </c>
      <c r="B734" s="35">
        <v>2423703.65</v>
      </c>
      <c r="C734" s="34">
        <v>0</v>
      </c>
      <c r="D734" s="34">
        <v>0.25</v>
      </c>
    </row>
    <row r="735" spans="1:4" x14ac:dyDescent="0.25">
      <c r="A735" s="29" t="s">
        <v>336</v>
      </c>
      <c r="B735" s="35">
        <v>161858</v>
      </c>
      <c r="C735" s="34">
        <v>0</v>
      </c>
      <c r="D735" s="34">
        <v>0.2</v>
      </c>
    </row>
    <row r="736" spans="1:4" x14ac:dyDescent="0.25">
      <c r="A736" s="30" t="s">
        <v>337</v>
      </c>
      <c r="B736" s="35">
        <v>0</v>
      </c>
      <c r="C736" s="34">
        <v>0</v>
      </c>
      <c r="D736" s="34"/>
    </row>
    <row r="737" spans="1:4" x14ac:dyDescent="0.25">
      <c r="A737" s="30" t="s">
        <v>283</v>
      </c>
      <c r="B737" s="35">
        <v>161858</v>
      </c>
      <c r="C737" s="34">
        <v>0</v>
      </c>
      <c r="D737" s="34">
        <v>0.2</v>
      </c>
    </row>
    <row r="738" spans="1:4" x14ac:dyDescent="0.25">
      <c r="A738" s="29" t="s">
        <v>324</v>
      </c>
      <c r="B738" s="35">
        <v>300000</v>
      </c>
      <c r="C738" s="34">
        <v>0</v>
      </c>
      <c r="D738" s="34">
        <v>0.25</v>
      </c>
    </row>
    <row r="739" spans="1:4" x14ac:dyDescent="0.25">
      <c r="A739" s="30" t="s">
        <v>325</v>
      </c>
      <c r="B739" s="35">
        <v>300000</v>
      </c>
      <c r="C739" s="34">
        <v>0</v>
      </c>
      <c r="D739" s="34">
        <v>0.25</v>
      </c>
    </row>
    <row r="740" spans="1:4" x14ac:dyDescent="0.25">
      <c r="A740" s="29" t="s">
        <v>333</v>
      </c>
      <c r="B740" s="35">
        <v>605000</v>
      </c>
      <c r="C740" s="34">
        <v>0</v>
      </c>
      <c r="D740" s="34">
        <v>0.25</v>
      </c>
    </row>
    <row r="741" spans="1:4" x14ac:dyDescent="0.25">
      <c r="A741" s="30" t="s">
        <v>334</v>
      </c>
      <c r="B741" s="35">
        <v>605000</v>
      </c>
      <c r="C741" s="34">
        <v>0</v>
      </c>
      <c r="D741" s="34">
        <v>0.25</v>
      </c>
    </row>
    <row r="742" spans="1:4" x14ac:dyDescent="0.25">
      <c r="A742" s="29" t="s">
        <v>340</v>
      </c>
      <c r="B742" s="35">
        <v>30000</v>
      </c>
      <c r="C742" s="34">
        <v>0</v>
      </c>
      <c r="D742" s="34">
        <v>0.25</v>
      </c>
    </row>
    <row r="743" spans="1:4" x14ac:dyDescent="0.25">
      <c r="A743" s="30" t="s">
        <v>341</v>
      </c>
      <c r="B743" s="35">
        <v>30000</v>
      </c>
      <c r="C743" s="34">
        <v>0</v>
      </c>
      <c r="D743" s="34">
        <v>0.25</v>
      </c>
    </row>
    <row r="744" spans="1:4" x14ac:dyDescent="0.25">
      <c r="A744" s="28" t="s">
        <v>362</v>
      </c>
      <c r="B744" s="35">
        <v>194471</v>
      </c>
      <c r="C744" s="34">
        <v>0</v>
      </c>
      <c r="D744" s="34">
        <v>0.25</v>
      </c>
    </row>
    <row r="745" spans="1:4" x14ac:dyDescent="0.25">
      <c r="A745" s="29" t="s">
        <v>363</v>
      </c>
      <c r="B745" s="35">
        <v>194471</v>
      </c>
      <c r="C745" s="34">
        <v>0</v>
      </c>
      <c r="D745" s="34">
        <v>0.25</v>
      </c>
    </row>
    <row r="746" spans="1:4" x14ac:dyDescent="0.25">
      <c r="A746" s="30" t="s">
        <v>367</v>
      </c>
      <c r="B746" s="35">
        <v>0</v>
      </c>
      <c r="C746" s="34">
        <v>0</v>
      </c>
      <c r="D746" s="34">
        <v>0.25</v>
      </c>
    </row>
    <row r="747" spans="1:4" x14ac:dyDescent="0.25">
      <c r="A747" s="30" t="s">
        <v>914</v>
      </c>
      <c r="B747" s="35">
        <v>11326</v>
      </c>
      <c r="C747" s="34">
        <v>0</v>
      </c>
      <c r="D747" s="34">
        <v>0.25</v>
      </c>
    </row>
    <row r="748" spans="1:4" x14ac:dyDescent="0.25">
      <c r="A748" s="30" t="s">
        <v>366</v>
      </c>
      <c r="B748" s="35">
        <v>26315</v>
      </c>
      <c r="C748" s="34">
        <v>0</v>
      </c>
      <c r="D748" s="34">
        <v>0.25</v>
      </c>
    </row>
    <row r="749" spans="1:4" x14ac:dyDescent="0.25">
      <c r="A749" s="30" t="s">
        <v>368</v>
      </c>
      <c r="B749" s="35">
        <v>48000</v>
      </c>
      <c r="C749" s="34">
        <v>0</v>
      </c>
      <c r="D749" s="34">
        <v>0.25</v>
      </c>
    </row>
    <row r="750" spans="1:4" x14ac:dyDescent="0.25">
      <c r="A750" s="30" t="s">
        <v>371</v>
      </c>
      <c r="B750" s="35">
        <v>0</v>
      </c>
      <c r="C750" s="34">
        <v>0</v>
      </c>
      <c r="D750" s="34">
        <v>0.25</v>
      </c>
    </row>
    <row r="751" spans="1:4" x14ac:dyDescent="0.25">
      <c r="A751" s="30" t="s">
        <v>370</v>
      </c>
      <c r="B751" s="35">
        <v>21000</v>
      </c>
      <c r="C751" s="34">
        <v>0</v>
      </c>
      <c r="D751" s="34">
        <v>0.25</v>
      </c>
    </row>
    <row r="752" spans="1:4" x14ac:dyDescent="0.25">
      <c r="A752" s="30" t="s">
        <v>364</v>
      </c>
      <c r="B752" s="35">
        <v>85000</v>
      </c>
      <c r="C752" s="34">
        <v>0</v>
      </c>
      <c r="D752" s="34">
        <v>0.25</v>
      </c>
    </row>
    <row r="753" spans="1:4" x14ac:dyDescent="0.25">
      <c r="A753" s="30" t="s">
        <v>369</v>
      </c>
      <c r="B753" s="35">
        <v>2830</v>
      </c>
      <c r="C753" s="34">
        <v>0</v>
      </c>
      <c r="D753" s="34">
        <v>0.25</v>
      </c>
    </row>
    <row r="754" spans="1:4" x14ac:dyDescent="0.25">
      <c r="A754" s="28" t="s">
        <v>372</v>
      </c>
      <c r="B754" s="35">
        <v>804267</v>
      </c>
      <c r="C754" s="34">
        <v>0.25</v>
      </c>
      <c r="D754" s="34">
        <v>0.25</v>
      </c>
    </row>
    <row r="755" spans="1:4" x14ac:dyDescent="0.25">
      <c r="A755" s="29" t="s">
        <v>9</v>
      </c>
      <c r="B755" s="35">
        <v>804267</v>
      </c>
      <c r="C755" s="34">
        <v>0.25</v>
      </c>
      <c r="D755" s="34">
        <v>0.25</v>
      </c>
    </row>
    <row r="756" spans="1:4" x14ac:dyDescent="0.25">
      <c r="A756" s="30" t="s">
        <v>374</v>
      </c>
      <c r="B756" s="35">
        <v>283635</v>
      </c>
      <c r="C756" s="34">
        <v>0.25</v>
      </c>
      <c r="D756" s="34">
        <v>0.25</v>
      </c>
    </row>
    <row r="757" spans="1:4" x14ac:dyDescent="0.25">
      <c r="A757" s="30" t="s">
        <v>373</v>
      </c>
      <c r="B757" s="35">
        <v>520632</v>
      </c>
      <c r="C757" s="34">
        <v>0.25</v>
      </c>
      <c r="D757" s="34">
        <v>0.25</v>
      </c>
    </row>
    <row r="758" spans="1:4" x14ac:dyDescent="0.25">
      <c r="A758" s="26" t="s">
        <v>928</v>
      </c>
      <c r="B758" s="35">
        <v>4975643.6331099998</v>
      </c>
      <c r="C758" s="34">
        <v>1</v>
      </c>
      <c r="D758" s="34">
        <v>1</v>
      </c>
    </row>
    <row r="759" spans="1:4" x14ac:dyDescent="0.25">
      <c r="A759" s="27" t="s">
        <v>15</v>
      </c>
      <c r="B759" s="35">
        <v>200000</v>
      </c>
      <c r="C759" s="34"/>
      <c r="D759" s="34"/>
    </row>
    <row r="760" spans="1:4" x14ac:dyDescent="0.25">
      <c r="A760" s="28" t="s">
        <v>15</v>
      </c>
      <c r="B760" s="35">
        <v>200000</v>
      </c>
      <c r="C760" s="34"/>
      <c r="D760" s="34"/>
    </row>
    <row r="761" spans="1:4" x14ac:dyDescent="0.25">
      <c r="A761" s="29" t="s">
        <v>9</v>
      </c>
      <c r="B761" s="35">
        <v>200000</v>
      </c>
      <c r="C761" s="34"/>
      <c r="D761" s="34"/>
    </row>
    <row r="762" spans="1:4" x14ac:dyDescent="0.25">
      <c r="A762" s="30" t="s">
        <v>15</v>
      </c>
      <c r="B762" s="35">
        <v>200000</v>
      </c>
      <c r="C762" s="34"/>
      <c r="D762" s="34"/>
    </row>
    <row r="763" spans="1:4" x14ac:dyDescent="0.25">
      <c r="A763" s="27" t="s">
        <v>800</v>
      </c>
      <c r="B763" s="35">
        <v>1783510.4031099998</v>
      </c>
      <c r="C763" s="34">
        <v>1</v>
      </c>
      <c r="D763" s="34">
        <v>1</v>
      </c>
    </row>
    <row r="764" spans="1:4" x14ac:dyDescent="0.25">
      <c r="A764" s="28" t="s">
        <v>895</v>
      </c>
      <c r="B764" s="35">
        <v>284400</v>
      </c>
      <c r="C764" s="34">
        <v>0.25</v>
      </c>
      <c r="D764" s="34">
        <v>0.25</v>
      </c>
    </row>
    <row r="765" spans="1:4" x14ac:dyDescent="0.25">
      <c r="A765" s="29" t="s">
        <v>9</v>
      </c>
      <c r="B765" s="35">
        <v>270000</v>
      </c>
      <c r="C765" s="34">
        <v>0.25</v>
      </c>
      <c r="D765" s="34">
        <v>0.25</v>
      </c>
    </row>
    <row r="766" spans="1:4" x14ac:dyDescent="0.25">
      <c r="A766" s="30" t="s">
        <v>908</v>
      </c>
      <c r="B766" s="35">
        <v>0</v>
      </c>
      <c r="C766" s="34"/>
      <c r="D766" s="34"/>
    </row>
    <row r="767" spans="1:4" x14ac:dyDescent="0.25">
      <c r="A767" s="30" t="s">
        <v>900</v>
      </c>
      <c r="B767" s="35">
        <v>0</v>
      </c>
      <c r="C767" s="34"/>
      <c r="D767" s="34"/>
    </row>
    <row r="768" spans="1:4" x14ac:dyDescent="0.25">
      <c r="A768" s="30" t="s">
        <v>901</v>
      </c>
      <c r="B768" s="35">
        <v>270000</v>
      </c>
      <c r="C768" s="34">
        <v>0.25</v>
      </c>
      <c r="D768" s="34">
        <v>0.25</v>
      </c>
    </row>
    <row r="769" spans="1:4" x14ac:dyDescent="0.25">
      <c r="A769" s="29" t="s">
        <v>905</v>
      </c>
      <c r="B769" s="35">
        <v>5000</v>
      </c>
      <c r="C769" s="34">
        <v>0</v>
      </c>
      <c r="D769" s="34">
        <v>0.25</v>
      </c>
    </row>
    <row r="770" spans="1:4" x14ac:dyDescent="0.25">
      <c r="A770" s="30" t="s">
        <v>906</v>
      </c>
      <c r="B770" s="35">
        <v>5000</v>
      </c>
      <c r="C770" s="34">
        <v>0</v>
      </c>
      <c r="D770" s="34">
        <v>0.25</v>
      </c>
    </row>
    <row r="771" spans="1:4" x14ac:dyDescent="0.25">
      <c r="A771" s="29" t="s">
        <v>902</v>
      </c>
      <c r="B771" s="35">
        <v>3000</v>
      </c>
      <c r="C771" s="34">
        <v>0.25</v>
      </c>
      <c r="D771" s="34">
        <v>0.25</v>
      </c>
    </row>
    <row r="772" spans="1:4" x14ac:dyDescent="0.25">
      <c r="A772" s="30" t="s">
        <v>903</v>
      </c>
      <c r="B772" s="35">
        <v>3000</v>
      </c>
      <c r="C772" s="34">
        <v>0.25</v>
      </c>
      <c r="D772" s="34">
        <v>0.25</v>
      </c>
    </row>
    <row r="773" spans="1:4" x14ac:dyDescent="0.25">
      <c r="A773" s="29" t="s">
        <v>896</v>
      </c>
      <c r="B773" s="35">
        <v>6400</v>
      </c>
      <c r="C773" s="34">
        <v>0.25</v>
      </c>
      <c r="D773" s="34">
        <v>0.25</v>
      </c>
    </row>
    <row r="774" spans="1:4" x14ac:dyDescent="0.25">
      <c r="A774" s="30" t="s">
        <v>899</v>
      </c>
      <c r="B774" s="35">
        <v>6400</v>
      </c>
      <c r="C774" s="34">
        <v>0.25</v>
      </c>
      <c r="D774" s="34">
        <v>0.25</v>
      </c>
    </row>
    <row r="775" spans="1:4" x14ac:dyDescent="0.25">
      <c r="A775" s="30" t="s">
        <v>897</v>
      </c>
      <c r="B775" s="35">
        <v>0</v>
      </c>
      <c r="C775" s="34">
        <v>0</v>
      </c>
      <c r="D775" s="34"/>
    </row>
    <row r="776" spans="1:4" x14ac:dyDescent="0.25">
      <c r="A776" s="28" t="s">
        <v>810</v>
      </c>
      <c r="B776" s="35">
        <v>220000</v>
      </c>
      <c r="C776" s="34">
        <v>0</v>
      </c>
      <c r="D776" s="34">
        <v>0.34</v>
      </c>
    </row>
    <row r="777" spans="1:4" x14ac:dyDescent="0.25">
      <c r="A777" s="29" t="s">
        <v>814</v>
      </c>
      <c r="B777" s="35">
        <v>0</v>
      </c>
      <c r="C777" s="34"/>
      <c r="D777" s="34"/>
    </row>
    <row r="778" spans="1:4" x14ac:dyDescent="0.25">
      <c r="A778" s="30" t="s">
        <v>815</v>
      </c>
      <c r="B778" s="35">
        <v>0</v>
      </c>
      <c r="C778" s="34"/>
      <c r="D778" s="34"/>
    </row>
    <row r="779" spans="1:4" x14ac:dyDescent="0.25">
      <c r="A779" s="29" t="s">
        <v>816</v>
      </c>
      <c r="B779" s="35">
        <v>20000</v>
      </c>
      <c r="C779" s="34">
        <v>0</v>
      </c>
      <c r="D779" s="34">
        <v>0.25</v>
      </c>
    </row>
    <row r="780" spans="1:4" x14ac:dyDescent="0.25">
      <c r="A780" s="30" t="s">
        <v>819</v>
      </c>
      <c r="B780" s="35">
        <v>20000</v>
      </c>
      <c r="C780" s="34">
        <v>0</v>
      </c>
      <c r="D780" s="34">
        <v>0.25</v>
      </c>
    </row>
    <row r="781" spans="1:4" x14ac:dyDescent="0.25">
      <c r="A781" s="30" t="s">
        <v>817</v>
      </c>
      <c r="B781" s="35">
        <v>0</v>
      </c>
      <c r="C781" s="34">
        <v>0</v>
      </c>
      <c r="D781" s="34">
        <v>0.2</v>
      </c>
    </row>
    <row r="782" spans="1:4" x14ac:dyDescent="0.25">
      <c r="A782" s="29" t="s">
        <v>811</v>
      </c>
      <c r="B782" s="35">
        <v>200000</v>
      </c>
      <c r="C782" s="34">
        <v>0</v>
      </c>
      <c r="D782" s="34">
        <v>0.34</v>
      </c>
    </row>
    <row r="783" spans="1:4" x14ac:dyDescent="0.25">
      <c r="A783" s="30" t="s">
        <v>812</v>
      </c>
      <c r="B783" s="35">
        <v>200000</v>
      </c>
      <c r="C783" s="34">
        <v>0</v>
      </c>
      <c r="D783" s="34">
        <v>0.34</v>
      </c>
    </row>
    <row r="784" spans="1:4" x14ac:dyDescent="0.25">
      <c r="A784" s="30" t="s">
        <v>820</v>
      </c>
      <c r="B784" s="35">
        <v>0</v>
      </c>
      <c r="C784" s="34">
        <v>0</v>
      </c>
      <c r="D784" s="34"/>
    </row>
    <row r="785" spans="1:4" x14ac:dyDescent="0.25">
      <c r="A785" s="29" t="s">
        <v>821</v>
      </c>
      <c r="B785" s="35">
        <v>0</v>
      </c>
      <c r="C785" s="34">
        <v>0</v>
      </c>
      <c r="D785" s="34"/>
    </row>
    <row r="786" spans="1:4" x14ac:dyDescent="0.25">
      <c r="A786" s="30" t="s">
        <v>822</v>
      </c>
      <c r="B786" s="35">
        <v>0</v>
      </c>
      <c r="C786" s="34">
        <v>0</v>
      </c>
      <c r="D786" s="34"/>
    </row>
    <row r="787" spans="1:4" x14ac:dyDescent="0.25">
      <c r="A787" s="28" t="s">
        <v>861</v>
      </c>
      <c r="B787" s="35">
        <v>55000</v>
      </c>
      <c r="C787" s="34">
        <v>1</v>
      </c>
      <c r="D787" s="34">
        <v>1</v>
      </c>
    </row>
    <row r="788" spans="1:4" x14ac:dyDescent="0.25">
      <c r="A788" s="29" t="s">
        <v>9</v>
      </c>
      <c r="B788" s="35">
        <v>10000</v>
      </c>
      <c r="C788" s="34">
        <v>0.25</v>
      </c>
      <c r="D788" s="34">
        <v>0.25</v>
      </c>
    </row>
    <row r="789" spans="1:4" x14ac:dyDescent="0.25">
      <c r="A789" s="30" t="s">
        <v>864</v>
      </c>
      <c r="B789" s="35">
        <v>10000</v>
      </c>
      <c r="C789" s="34">
        <v>0.25</v>
      </c>
      <c r="D789" s="34">
        <v>0.25</v>
      </c>
    </row>
    <row r="790" spans="1:4" x14ac:dyDescent="0.25">
      <c r="A790" s="29" t="s">
        <v>866</v>
      </c>
      <c r="B790" s="35">
        <v>30000</v>
      </c>
      <c r="C790" s="34"/>
      <c r="D790" s="34">
        <v>1</v>
      </c>
    </row>
    <row r="791" spans="1:4" x14ac:dyDescent="0.25">
      <c r="A791" s="30" t="s">
        <v>867</v>
      </c>
      <c r="B791" s="35">
        <v>30000</v>
      </c>
      <c r="C791" s="34"/>
      <c r="D791" s="34">
        <v>1</v>
      </c>
    </row>
    <row r="792" spans="1:4" x14ac:dyDescent="0.25">
      <c r="A792" s="29" t="s">
        <v>862</v>
      </c>
      <c r="B792" s="35">
        <v>15000</v>
      </c>
      <c r="C792" s="34">
        <v>0.25</v>
      </c>
      <c r="D792" s="34">
        <v>0.25</v>
      </c>
    </row>
    <row r="793" spans="1:4" x14ac:dyDescent="0.25">
      <c r="A793" s="30" t="s">
        <v>869</v>
      </c>
      <c r="B793" s="35">
        <v>11000</v>
      </c>
      <c r="C793" s="34">
        <v>0.25</v>
      </c>
      <c r="D793" s="34">
        <v>0.25</v>
      </c>
    </row>
    <row r="794" spans="1:4" x14ac:dyDescent="0.25">
      <c r="A794" s="30" t="s">
        <v>863</v>
      </c>
      <c r="B794" s="35">
        <v>0</v>
      </c>
      <c r="C794" s="34">
        <v>0.25</v>
      </c>
      <c r="D794" s="34">
        <v>0.25</v>
      </c>
    </row>
    <row r="795" spans="1:4" x14ac:dyDescent="0.25">
      <c r="A795" s="30" t="s">
        <v>870</v>
      </c>
      <c r="B795" s="35">
        <v>4000</v>
      </c>
      <c r="C795" s="34">
        <v>0.25</v>
      </c>
      <c r="D795" s="34">
        <v>0.25</v>
      </c>
    </row>
    <row r="796" spans="1:4" x14ac:dyDescent="0.25">
      <c r="A796" s="29" t="s">
        <v>871</v>
      </c>
      <c r="B796" s="35">
        <v>0</v>
      </c>
      <c r="C796" s="34">
        <v>1</v>
      </c>
      <c r="D796" s="34"/>
    </row>
    <row r="797" spans="1:4" x14ac:dyDescent="0.25">
      <c r="A797" s="30" t="s">
        <v>872</v>
      </c>
      <c r="B797" s="35">
        <v>0</v>
      </c>
      <c r="C797" s="34">
        <v>1</v>
      </c>
      <c r="D797" s="34"/>
    </row>
    <row r="798" spans="1:4" x14ac:dyDescent="0.25">
      <c r="A798" s="28" t="s">
        <v>98</v>
      </c>
      <c r="B798" s="35">
        <v>1224110.4031099998</v>
      </c>
      <c r="C798" s="34"/>
      <c r="D798" s="34"/>
    </row>
    <row r="799" spans="1:4" x14ac:dyDescent="0.25">
      <c r="A799" s="29" t="s">
        <v>9</v>
      </c>
      <c r="B799" s="35">
        <v>1224110.4031099998</v>
      </c>
      <c r="C799" s="34"/>
      <c r="D799" s="34"/>
    </row>
    <row r="800" spans="1:4" x14ac:dyDescent="0.25">
      <c r="A800" s="30" t="s">
        <v>101</v>
      </c>
      <c r="B800" s="35">
        <v>80355.600000000006</v>
      </c>
      <c r="C800" s="34"/>
      <c r="D800" s="34"/>
    </row>
    <row r="801" spans="1:4" x14ac:dyDescent="0.25">
      <c r="A801" s="30" t="s">
        <v>102</v>
      </c>
      <c r="B801" s="35">
        <v>64160.415150000001</v>
      </c>
      <c r="C801" s="34"/>
      <c r="D801" s="34"/>
    </row>
    <row r="802" spans="1:4" x14ac:dyDescent="0.25">
      <c r="A802" s="30" t="s">
        <v>99</v>
      </c>
      <c r="B802" s="35">
        <v>154746.35667000001</v>
      </c>
      <c r="C802" s="34"/>
      <c r="D802" s="34"/>
    </row>
    <row r="803" spans="1:4" x14ac:dyDescent="0.25">
      <c r="A803" s="30" t="s">
        <v>100</v>
      </c>
      <c r="B803" s="35">
        <v>924848.03128999996</v>
      </c>
      <c r="C803" s="34"/>
      <c r="D803" s="34"/>
    </row>
    <row r="804" spans="1:4" x14ac:dyDescent="0.25">
      <c r="A804" s="28" t="s">
        <v>801</v>
      </c>
      <c r="B804" s="35">
        <v>0</v>
      </c>
      <c r="C804" s="34">
        <v>0</v>
      </c>
      <c r="D804" s="34"/>
    </row>
    <row r="805" spans="1:4" x14ac:dyDescent="0.25">
      <c r="A805" s="29" t="s">
        <v>802</v>
      </c>
      <c r="B805" s="35">
        <v>0</v>
      </c>
      <c r="C805" s="34">
        <v>0</v>
      </c>
      <c r="D805" s="34"/>
    </row>
    <row r="806" spans="1:4" x14ac:dyDescent="0.25">
      <c r="A806" s="30" t="s">
        <v>806</v>
      </c>
      <c r="B806" s="35">
        <v>0</v>
      </c>
      <c r="C806" s="34">
        <v>0</v>
      </c>
      <c r="D806" s="34"/>
    </row>
    <row r="807" spans="1:4" x14ac:dyDescent="0.25">
      <c r="A807" s="30" t="s">
        <v>804</v>
      </c>
      <c r="B807" s="35">
        <v>0</v>
      </c>
      <c r="C807" s="34">
        <v>0</v>
      </c>
      <c r="D807" s="34"/>
    </row>
    <row r="808" spans="1:4" x14ac:dyDescent="0.25">
      <c r="A808" s="30" t="s">
        <v>805</v>
      </c>
      <c r="B808" s="35">
        <v>0</v>
      </c>
      <c r="C808" s="34">
        <v>0</v>
      </c>
      <c r="D808" s="34"/>
    </row>
    <row r="809" spans="1:4" x14ac:dyDescent="0.25">
      <c r="A809" s="30" t="s">
        <v>803</v>
      </c>
      <c r="B809" s="35">
        <v>0</v>
      </c>
      <c r="C809" s="34">
        <v>0</v>
      </c>
      <c r="D809" s="34"/>
    </row>
    <row r="810" spans="1:4" x14ac:dyDescent="0.25">
      <c r="A810" s="29" t="s">
        <v>807</v>
      </c>
      <c r="B810" s="35">
        <v>0</v>
      </c>
      <c r="C810" s="34">
        <v>0</v>
      </c>
      <c r="D810" s="34"/>
    </row>
    <row r="811" spans="1:4" x14ac:dyDescent="0.25">
      <c r="A811" s="30" t="s">
        <v>808</v>
      </c>
      <c r="B811" s="35">
        <v>0</v>
      </c>
      <c r="C811" s="34">
        <v>0</v>
      </c>
      <c r="D811" s="34"/>
    </row>
    <row r="812" spans="1:4" x14ac:dyDescent="0.25">
      <c r="A812" s="27" t="s">
        <v>11</v>
      </c>
      <c r="B812" s="35">
        <v>2992133.23</v>
      </c>
      <c r="C812" s="34"/>
      <c r="D812" s="34"/>
    </row>
    <row r="813" spans="1:4" x14ac:dyDescent="0.25">
      <c r="A813" s="28" t="s">
        <v>11</v>
      </c>
      <c r="B813" s="35">
        <v>2992133.23</v>
      </c>
      <c r="C813" s="34"/>
      <c r="D813" s="34"/>
    </row>
    <row r="814" spans="1:4" x14ac:dyDescent="0.25">
      <c r="A814" s="29" t="s">
        <v>9</v>
      </c>
      <c r="B814" s="35">
        <v>2992133.23</v>
      </c>
      <c r="C814" s="34"/>
      <c r="D814" s="34"/>
    </row>
    <row r="815" spans="1:4" x14ac:dyDescent="0.25">
      <c r="A815" s="30" t="s">
        <v>11</v>
      </c>
      <c r="B815" s="35">
        <v>2992133.23</v>
      </c>
      <c r="C815" s="34"/>
      <c r="D815" s="34"/>
    </row>
    <row r="816" spans="1:4" x14ac:dyDescent="0.25">
      <c r="A816" s="26" t="s">
        <v>929</v>
      </c>
      <c r="B816" s="35">
        <v>4445071</v>
      </c>
      <c r="C816" s="34">
        <v>0.8</v>
      </c>
      <c r="D816" s="34">
        <v>1</v>
      </c>
    </row>
    <row r="817" spans="1:4" x14ac:dyDescent="0.25">
      <c r="A817" s="27" t="s">
        <v>484</v>
      </c>
      <c r="B817" s="35">
        <v>3380</v>
      </c>
      <c r="C817" s="34"/>
      <c r="D817" s="34">
        <v>0.25</v>
      </c>
    </row>
    <row r="818" spans="1:4" x14ac:dyDescent="0.25">
      <c r="A818" s="28" t="s">
        <v>568</v>
      </c>
      <c r="B818" s="35">
        <v>3380</v>
      </c>
      <c r="C818" s="34"/>
      <c r="D818" s="34">
        <v>0.25</v>
      </c>
    </row>
    <row r="819" spans="1:4" x14ac:dyDescent="0.25">
      <c r="A819" s="29" t="s">
        <v>571</v>
      </c>
      <c r="B819" s="35">
        <v>3380</v>
      </c>
      <c r="C819" s="34"/>
      <c r="D819" s="34">
        <v>0.25</v>
      </c>
    </row>
    <row r="820" spans="1:4" x14ac:dyDescent="0.25">
      <c r="A820" s="30" t="s">
        <v>579</v>
      </c>
      <c r="B820" s="35">
        <v>2050</v>
      </c>
      <c r="C820" s="34"/>
      <c r="D820" s="34">
        <v>0.25</v>
      </c>
    </row>
    <row r="821" spans="1:4" x14ac:dyDescent="0.25">
      <c r="A821" s="30" t="s">
        <v>580</v>
      </c>
      <c r="B821" s="35">
        <v>1330</v>
      </c>
      <c r="C821" s="34"/>
      <c r="D821" s="34">
        <v>0.25</v>
      </c>
    </row>
    <row r="822" spans="1:4" x14ac:dyDescent="0.25">
      <c r="A822" s="27" t="s">
        <v>111</v>
      </c>
      <c r="B822" s="35">
        <v>4340791</v>
      </c>
      <c r="C822" s="34">
        <v>0.8</v>
      </c>
      <c r="D822" s="34">
        <v>1</v>
      </c>
    </row>
    <row r="823" spans="1:4" x14ac:dyDescent="0.25">
      <c r="A823" s="28" t="s">
        <v>191</v>
      </c>
      <c r="B823" s="35">
        <v>531148</v>
      </c>
      <c r="C823" s="34">
        <v>0</v>
      </c>
      <c r="D823" s="34">
        <v>0.25</v>
      </c>
    </row>
    <row r="824" spans="1:4" x14ac:dyDescent="0.25">
      <c r="A824" s="29" t="s">
        <v>9</v>
      </c>
      <c r="B824" s="35">
        <v>0</v>
      </c>
      <c r="C824" s="34"/>
      <c r="D824" s="34"/>
    </row>
    <row r="825" spans="1:4" x14ac:dyDescent="0.25">
      <c r="A825" s="30" t="s">
        <v>198</v>
      </c>
      <c r="B825" s="35">
        <v>0</v>
      </c>
      <c r="C825" s="34"/>
      <c r="D825" s="34"/>
    </row>
    <row r="826" spans="1:4" x14ac:dyDescent="0.25">
      <c r="A826" s="29" t="s">
        <v>192</v>
      </c>
      <c r="B826" s="35">
        <v>521148</v>
      </c>
      <c r="C826" s="34">
        <v>0</v>
      </c>
      <c r="D826" s="34">
        <v>0.25</v>
      </c>
    </row>
    <row r="827" spans="1:4" x14ac:dyDescent="0.25">
      <c r="A827" s="30" t="s">
        <v>193</v>
      </c>
      <c r="B827" s="35">
        <v>5000</v>
      </c>
      <c r="C827" s="34">
        <v>0</v>
      </c>
      <c r="D827" s="34">
        <v>0.25</v>
      </c>
    </row>
    <row r="828" spans="1:4" x14ac:dyDescent="0.25">
      <c r="A828" s="30" t="s">
        <v>197</v>
      </c>
      <c r="B828" s="35">
        <v>411148</v>
      </c>
      <c r="C828" s="34">
        <v>0</v>
      </c>
      <c r="D828" s="34">
        <v>0.25</v>
      </c>
    </row>
    <row r="829" spans="1:4" x14ac:dyDescent="0.25">
      <c r="A829" s="30" t="s">
        <v>196</v>
      </c>
      <c r="B829" s="35">
        <v>105000</v>
      </c>
      <c r="C829" s="34">
        <v>0</v>
      </c>
      <c r="D829" s="34">
        <v>0.25</v>
      </c>
    </row>
    <row r="830" spans="1:4" x14ac:dyDescent="0.25">
      <c r="A830" s="29" t="s">
        <v>201</v>
      </c>
      <c r="B830" s="35">
        <v>0</v>
      </c>
      <c r="C830" s="34">
        <v>0</v>
      </c>
      <c r="D830" s="34"/>
    </row>
    <row r="831" spans="1:4" x14ac:dyDescent="0.25">
      <c r="A831" s="30" t="s">
        <v>202</v>
      </c>
      <c r="B831" s="35">
        <v>0</v>
      </c>
      <c r="C831" s="34">
        <v>0</v>
      </c>
      <c r="D831" s="34"/>
    </row>
    <row r="832" spans="1:4" x14ac:dyDescent="0.25">
      <c r="A832" s="29" t="s">
        <v>199</v>
      </c>
      <c r="B832" s="35">
        <v>10000</v>
      </c>
      <c r="C832" s="34">
        <v>0</v>
      </c>
      <c r="D832" s="34">
        <v>0.25</v>
      </c>
    </row>
    <row r="833" spans="1:4" x14ac:dyDescent="0.25">
      <c r="A833" s="30" t="s">
        <v>200</v>
      </c>
      <c r="B833" s="35">
        <v>10000</v>
      </c>
      <c r="C833" s="34">
        <v>0</v>
      </c>
      <c r="D833" s="34">
        <v>0.25</v>
      </c>
    </row>
    <row r="834" spans="1:4" x14ac:dyDescent="0.25">
      <c r="A834" s="28" t="s">
        <v>244</v>
      </c>
      <c r="B834" s="35">
        <v>1824000</v>
      </c>
      <c r="C834" s="34">
        <v>0.25</v>
      </c>
      <c r="D834" s="34">
        <v>1</v>
      </c>
    </row>
    <row r="835" spans="1:4" x14ac:dyDescent="0.25">
      <c r="A835" s="29" t="s">
        <v>250</v>
      </c>
      <c r="B835" s="35">
        <v>215000</v>
      </c>
      <c r="C835" s="34">
        <v>0</v>
      </c>
      <c r="D835" s="34">
        <v>1</v>
      </c>
    </row>
    <row r="836" spans="1:4" x14ac:dyDescent="0.25">
      <c r="A836" s="30" t="s">
        <v>259</v>
      </c>
      <c r="B836" s="35">
        <v>215000</v>
      </c>
      <c r="C836" s="34"/>
      <c r="D836" s="34">
        <v>1</v>
      </c>
    </row>
    <row r="837" spans="1:4" x14ac:dyDescent="0.25">
      <c r="A837" s="30" t="s">
        <v>251</v>
      </c>
      <c r="B837" s="35">
        <v>0</v>
      </c>
      <c r="C837" s="34">
        <v>0</v>
      </c>
      <c r="D837" s="34"/>
    </row>
    <row r="838" spans="1:4" x14ac:dyDescent="0.25">
      <c r="A838" s="29" t="s">
        <v>252</v>
      </c>
      <c r="B838" s="35">
        <v>320000</v>
      </c>
      <c r="C838" s="34">
        <v>0.25</v>
      </c>
      <c r="D838" s="34">
        <v>0.25</v>
      </c>
    </row>
    <row r="839" spans="1:4" x14ac:dyDescent="0.25">
      <c r="A839" s="30" t="s">
        <v>253</v>
      </c>
      <c r="B839" s="35">
        <v>0</v>
      </c>
      <c r="C839" s="34">
        <v>0</v>
      </c>
      <c r="D839" s="34"/>
    </row>
    <row r="840" spans="1:4" x14ac:dyDescent="0.25">
      <c r="A840" s="30" t="s">
        <v>258</v>
      </c>
      <c r="B840" s="35">
        <v>320000</v>
      </c>
      <c r="C840" s="34">
        <v>0.25</v>
      </c>
      <c r="D840" s="34">
        <v>0.25</v>
      </c>
    </row>
    <row r="841" spans="1:4" x14ac:dyDescent="0.25">
      <c r="A841" s="29" t="s">
        <v>254</v>
      </c>
      <c r="B841" s="35">
        <v>734000</v>
      </c>
      <c r="C841" s="34">
        <v>0</v>
      </c>
      <c r="D841" s="34">
        <v>0.3</v>
      </c>
    </row>
    <row r="842" spans="1:4" x14ac:dyDescent="0.25">
      <c r="A842" s="30" t="s">
        <v>255</v>
      </c>
      <c r="B842" s="35">
        <v>734000</v>
      </c>
      <c r="C842" s="34">
        <v>0</v>
      </c>
      <c r="D842" s="34">
        <v>0.3</v>
      </c>
    </row>
    <row r="843" spans="1:4" x14ac:dyDescent="0.25">
      <c r="A843" s="29" t="s">
        <v>245</v>
      </c>
      <c r="B843" s="35">
        <v>555000</v>
      </c>
      <c r="C843" s="34">
        <v>0</v>
      </c>
      <c r="D843" s="34">
        <v>0.25</v>
      </c>
    </row>
    <row r="844" spans="1:4" x14ac:dyDescent="0.25">
      <c r="A844" s="30" t="s">
        <v>246</v>
      </c>
      <c r="B844" s="35">
        <v>550000</v>
      </c>
      <c r="C844" s="34">
        <v>0</v>
      </c>
      <c r="D844" s="34">
        <v>0.25</v>
      </c>
    </row>
    <row r="845" spans="1:4" x14ac:dyDescent="0.25">
      <c r="A845" s="30" t="s">
        <v>249</v>
      </c>
      <c r="B845" s="35">
        <v>5000</v>
      </c>
      <c r="C845" s="34">
        <v>0</v>
      </c>
      <c r="D845" s="34">
        <v>0.25</v>
      </c>
    </row>
    <row r="846" spans="1:4" x14ac:dyDescent="0.25">
      <c r="A846" s="28" t="s">
        <v>145</v>
      </c>
      <c r="B846" s="35">
        <v>69400</v>
      </c>
      <c r="C846" s="34">
        <v>0</v>
      </c>
      <c r="D846" s="34">
        <v>1</v>
      </c>
    </row>
    <row r="847" spans="1:4" x14ac:dyDescent="0.25">
      <c r="A847" s="29" t="s">
        <v>9</v>
      </c>
      <c r="B847" s="35">
        <v>2000</v>
      </c>
      <c r="C847" s="34"/>
      <c r="D847" s="34">
        <v>1</v>
      </c>
    </row>
    <row r="848" spans="1:4" x14ac:dyDescent="0.25">
      <c r="A848" s="30" t="s">
        <v>153</v>
      </c>
      <c r="B848" s="35">
        <v>2000</v>
      </c>
      <c r="C848" s="34"/>
      <c r="D848" s="34">
        <v>1</v>
      </c>
    </row>
    <row r="849" spans="1:4" x14ac:dyDescent="0.25">
      <c r="A849" s="29" t="s">
        <v>146</v>
      </c>
      <c r="B849" s="35">
        <v>41000</v>
      </c>
      <c r="C849" s="34">
        <v>0</v>
      </c>
      <c r="D849" s="34">
        <v>0.25</v>
      </c>
    </row>
    <row r="850" spans="1:4" x14ac:dyDescent="0.25">
      <c r="A850" s="30" t="s">
        <v>156</v>
      </c>
      <c r="B850" s="35">
        <v>36000</v>
      </c>
      <c r="C850" s="34">
        <v>0</v>
      </c>
      <c r="D850" s="34">
        <v>0.25</v>
      </c>
    </row>
    <row r="851" spans="1:4" x14ac:dyDescent="0.25">
      <c r="A851" s="30" t="s">
        <v>154</v>
      </c>
      <c r="B851" s="35">
        <v>0</v>
      </c>
      <c r="C851" s="34">
        <v>0</v>
      </c>
      <c r="D851" s="34"/>
    </row>
    <row r="852" spans="1:4" x14ac:dyDescent="0.25">
      <c r="A852" s="30" t="s">
        <v>147</v>
      </c>
      <c r="B852" s="35">
        <v>5000</v>
      </c>
      <c r="C852" s="34">
        <v>0</v>
      </c>
      <c r="D852" s="34">
        <v>0.25</v>
      </c>
    </row>
    <row r="853" spans="1:4" x14ac:dyDescent="0.25">
      <c r="A853" s="29" t="s">
        <v>150</v>
      </c>
      <c r="B853" s="35">
        <v>26400</v>
      </c>
      <c r="C853" s="34">
        <v>0</v>
      </c>
      <c r="D853" s="34">
        <v>0.25</v>
      </c>
    </row>
    <row r="854" spans="1:4" x14ac:dyDescent="0.25">
      <c r="A854" s="30" t="s">
        <v>151</v>
      </c>
      <c r="B854" s="35">
        <v>26400</v>
      </c>
      <c r="C854" s="34">
        <v>0</v>
      </c>
      <c r="D854" s="34">
        <v>0.25</v>
      </c>
    </row>
    <row r="855" spans="1:4" x14ac:dyDescent="0.25">
      <c r="A855" s="29" t="s">
        <v>157</v>
      </c>
      <c r="B855" s="35">
        <v>0</v>
      </c>
      <c r="C855" s="34">
        <v>0</v>
      </c>
      <c r="D855" s="34"/>
    </row>
    <row r="856" spans="1:4" x14ac:dyDescent="0.25">
      <c r="A856" s="30" t="s">
        <v>158</v>
      </c>
      <c r="B856" s="35">
        <v>0</v>
      </c>
      <c r="C856" s="34">
        <v>0</v>
      </c>
      <c r="D856" s="34"/>
    </row>
    <row r="857" spans="1:4" x14ac:dyDescent="0.25">
      <c r="A857" s="28" t="s">
        <v>112</v>
      </c>
      <c r="B857" s="35">
        <v>16900</v>
      </c>
      <c r="C857" s="34">
        <v>0</v>
      </c>
      <c r="D857" s="34">
        <v>0.25</v>
      </c>
    </row>
    <row r="858" spans="1:4" x14ac:dyDescent="0.25">
      <c r="A858" s="29" t="s">
        <v>116</v>
      </c>
      <c r="B858" s="35">
        <v>16900</v>
      </c>
      <c r="C858" s="34">
        <v>0</v>
      </c>
      <c r="D858" s="34">
        <v>0.25</v>
      </c>
    </row>
    <row r="859" spans="1:4" x14ac:dyDescent="0.25">
      <c r="A859" s="30" t="s">
        <v>119</v>
      </c>
      <c r="B859" s="35">
        <v>1000</v>
      </c>
      <c r="C859" s="34">
        <v>0</v>
      </c>
      <c r="D859" s="34">
        <v>0.25</v>
      </c>
    </row>
    <row r="860" spans="1:4" x14ac:dyDescent="0.25">
      <c r="A860" s="30" t="s">
        <v>120</v>
      </c>
      <c r="B860" s="35">
        <v>1000</v>
      </c>
      <c r="C860" s="34">
        <v>0</v>
      </c>
      <c r="D860" s="34">
        <v>0.25</v>
      </c>
    </row>
    <row r="861" spans="1:4" x14ac:dyDescent="0.25">
      <c r="A861" s="30" t="s">
        <v>124</v>
      </c>
      <c r="B861" s="35">
        <v>14400</v>
      </c>
      <c r="C861" s="34">
        <v>0</v>
      </c>
      <c r="D861" s="34">
        <v>0.25</v>
      </c>
    </row>
    <row r="862" spans="1:4" x14ac:dyDescent="0.25">
      <c r="A862" s="30" t="s">
        <v>117</v>
      </c>
      <c r="B862" s="35">
        <v>500</v>
      </c>
      <c r="C862" s="34">
        <v>0</v>
      </c>
      <c r="D862" s="34">
        <v>0.25</v>
      </c>
    </row>
    <row r="863" spans="1:4" x14ac:dyDescent="0.25">
      <c r="A863" s="29" t="s">
        <v>113</v>
      </c>
      <c r="B863" s="35">
        <v>0</v>
      </c>
      <c r="C863" s="34">
        <v>0</v>
      </c>
      <c r="D863" s="34"/>
    </row>
    <row r="864" spans="1:4" x14ac:dyDescent="0.25">
      <c r="A864" s="30" t="s">
        <v>114</v>
      </c>
      <c r="B864" s="35">
        <v>0</v>
      </c>
      <c r="C864" s="34">
        <v>0</v>
      </c>
      <c r="D864" s="34"/>
    </row>
    <row r="865" spans="1:4" x14ac:dyDescent="0.25">
      <c r="A865" s="30" t="s">
        <v>121</v>
      </c>
      <c r="B865" s="35">
        <v>0</v>
      </c>
      <c r="C865" s="34">
        <v>0</v>
      </c>
      <c r="D865" s="34"/>
    </row>
    <row r="866" spans="1:4" x14ac:dyDescent="0.25">
      <c r="A866" s="30" t="s">
        <v>122</v>
      </c>
      <c r="B866" s="35">
        <v>0</v>
      </c>
      <c r="C866" s="34">
        <v>0</v>
      </c>
      <c r="D866" s="34"/>
    </row>
    <row r="867" spans="1:4" x14ac:dyDescent="0.25">
      <c r="A867" s="30" t="s">
        <v>118</v>
      </c>
      <c r="B867" s="35">
        <v>0</v>
      </c>
      <c r="C867" s="34">
        <v>0</v>
      </c>
      <c r="D867" s="34"/>
    </row>
    <row r="868" spans="1:4" x14ac:dyDescent="0.25">
      <c r="A868" s="30" t="s">
        <v>123</v>
      </c>
      <c r="B868" s="35">
        <v>0</v>
      </c>
      <c r="C868" s="34">
        <v>0</v>
      </c>
      <c r="D868" s="34"/>
    </row>
    <row r="869" spans="1:4" x14ac:dyDescent="0.25">
      <c r="A869" s="28" t="s">
        <v>260</v>
      </c>
      <c r="B869" s="35">
        <v>676000</v>
      </c>
      <c r="C869" s="34">
        <v>0.8</v>
      </c>
      <c r="D869" s="34">
        <v>1</v>
      </c>
    </row>
    <row r="870" spans="1:4" x14ac:dyDescent="0.25">
      <c r="A870" s="29" t="s">
        <v>9</v>
      </c>
      <c r="B870" s="35">
        <v>0</v>
      </c>
      <c r="C870" s="34"/>
      <c r="D870" s="34"/>
    </row>
    <row r="871" spans="1:4" x14ac:dyDescent="0.25">
      <c r="A871" s="30" t="s">
        <v>264</v>
      </c>
      <c r="B871" s="35">
        <v>0</v>
      </c>
      <c r="C871" s="34"/>
      <c r="D871" s="34"/>
    </row>
    <row r="872" spans="1:4" x14ac:dyDescent="0.25">
      <c r="A872" s="30" t="s">
        <v>266</v>
      </c>
      <c r="B872" s="35">
        <v>0</v>
      </c>
      <c r="C872" s="34"/>
      <c r="D872" s="34"/>
    </row>
    <row r="873" spans="1:4" x14ac:dyDescent="0.25">
      <c r="A873" s="29" t="s">
        <v>269</v>
      </c>
      <c r="B873" s="35">
        <v>3000</v>
      </c>
      <c r="C873" s="34">
        <v>0</v>
      </c>
      <c r="D873" s="34">
        <v>1</v>
      </c>
    </row>
    <row r="874" spans="1:4" x14ac:dyDescent="0.25">
      <c r="A874" s="30" t="s">
        <v>271</v>
      </c>
      <c r="B874" s="35">
        <v>3000</v>
      </c>
      <c r="C874" s="34">
        <v>0</v>
      </c>
      <c r="D874" s="34">
        <v>1</v>
      </c>
    </row>
    <row r="875" spans="1:4" x14ac:dyDescent="0.25">
      <c r="A875" s="30" t="s">
        <v>270</v>
      </c>
      <c r="B875" s="35">
        <v>0</v>
      </c>
      <c r="C875" s="34">
        <v>0</v>
      </c>
      <c r="D875" s="34"/>
    </row>
    <row r="876" spans="1:4" x14ac:dyDescent="0.25">
      <c r="A876" s="29" t="s">
        <v>261</v>
      </c>
      <c r="B876" s="35">
        <v>658000</v>
      </c>
      <c r="C876" s="34">
        <v>0</v>
      </c>
      <c r="D876" s="34">
        <v>0.25</v>
      </c>
    </row>
    <row r="877" spans="1:4" x14ac:dyDescent="0.25">
      <c r="A877" s="30" t="s">
        <v>262</v>
      </c>
      <c r="B877" s="35">
        <v>79000</v>
      </c>
      <c r="C877" s="34">
        <v>0</v>
      </c>
      <c r="D877" s="34">
        <v>0.25</v>
      </c>
    </row>
    <row r="878" spans="1:4" x14ac:dyDescent="0.25">
      <c r="A878" s="30" t="s">
        <v>265</v>
      </c>
      <c r="B878" s="35">
        <v>539000</v>
      </c>
      <c r="C878" s="34">
        <v>0</v>
      </c>
      <c r="D878" s="34">
        <v>0.25</v>
      </c>
    </row>
    <row r="879" spans="1:4" x14ac:dyDescent="0.25">
      <c r="A879" s="30" t="s">
        <v>272</v>
      </c>
      <c r="B879" s="35">
        <v>40000</v>
      </c>
      <c r="C879" s="34">
        <v>0</v>
      </c>
      <c r="D879" s="34">
        <v>0.25</v>
      </c>
    </row>
    <row r="880" spans="1:4" x14ac:dyDescent="0.25">
      <c r="A880" s="29" t="s">
        <v>267</v>
      </c>
      <c r="B880" s="35">
        <v>15000</v>
      </c>
      <c r="C880" s="34">
        <v>0.8</v>
      </c>
      <c r="D880" s="34">
        <v>0.2</v>
      </c>
    </row>
    <row r="881" spans="1:4" x14ac:dyDescent="0.25">
      <c r="A881" s="30" t="s">
        <v>268</v>
      </c>
      <c r="B881" s="35">
        <v>15000</v>
      </c>
      <c r="C881" s="34">
        <v>0.8</v>
      </c>
      <c r="D881" s="34">
        <v>0.2</v>
      </c>
    </row>
    <row r="882" spans="1:4" x14ac:dyDescent="0.25">
      <c r="A882" s="29" t="s">
        <v>273</v>
      </c>
      <c r="B882" s="35">
        <v>0</v>
      </c>
      <c r="C882" s="34">
        <v>0</v>
      </c>
      <c r="D882" s="34"/>
    </row>
    <row r="883" spans="1:4" x14ac:dyDescent="0.25">
      <c r="A883" s="30" t="s">
        <v>274</v>
      </c>
      <c r="B883" s="35">
        <v>0</v>
      </c>
      <c r="C883" s="34">
        <v>0</v>
      </c>
      <c r="D883" s="34"/>
    </row>
    <row r="884" spans="1:4" x14ac:dyDescent="0.25">
      <c r="A884" s="28" t="s">
        <v>215</v>
      </c>
      <c r="B884" s="35">
        <v>11000</v>
      </c>
      <c r="C884" s="34">
        <v>0</v>
      </c>
      <c r="D884" s="34">
        <v>1</v>
      </c>
    </row>
    <row r="885" spans="1:4" x14ac:dyDescent="0.25">
      <c r="A885" s="29" t="s">
        <v>219</v>
      </c>
      <c r="B885" s="35">
        <v>8000</v>
      </c>
      <c r="C885" s="34"/>
      <c r="D885" s="34">
        <v>0.25</v>
      </c>
    </row>
    <row r="886" spans="1:4" x14ac:dyDescent="0.25">
      <c r="A886" s="30" t="s">
        <v>220</v>
      </c>
      <c r="B886" s="35">
        <v>0</v>
      </c>
      <c r="C886" s="34"/>
      <c r="D886" s="34"/>
    </row>
    <row r="887" spans="1:4" x14ac:dyDescent="0.25">
      <c r="A887" s="30" t="s">
        <v>225</v>
      </c>
      <c r="B887" s="35">
        <v>0</v>
      </c>
      <c r="C887" s="34"/>
      <c r="D887" s="34"/>
    </row>
    <row r="888" spans="1:4" x14ac:dyDescent="0.25">
      <c r="A888" s="30" t="s">
        <v>224</v>
      </c>
      <c r="B888" s="35">
        <v>0</v>
      </c>
      <c r="C888" s="34"/>
      <c r="D888" s="34"/>
    </row>
    <row r="889" spans="1:4" x14ac:dyDescent="0.25">
      <c r="A889" s="30" t="s">
        <v>226</v>
      </c>
      <c r="B889" s="35">
        <v>8000</v>
      </c>
      <c r="C889" s="34"/>
      <c r="D889" s="34">
        <v>0.25</v>
      </c>
    </row>
    <row r="890" spans="1:4" x14ac:dyDescent="0.25">
      <c r="A890" s="29" t="s">
        <v>216</v>
      </c>
      <c r="B890" s="35">
        <v>3000</v>
      </c>
      <c r="C890" s="34"/>
      <c r="D890" s="34">
        <v>1</v>
      </c>
    </row>
    <row r="891" spans="1:4" x14ac:dyDescent="0.25">
      <c r="A891" s="30" t="s">
        <v>217</v>
      </c>
      <c r="B891" s="35">
        <v>3000</v>
      </c>
      <c r="C891" s="34"/>
      <c r="D891" s="34">
        <v>1</v>
      </c>
    </row>
    <row r="892" spans="1:4" x14ac:dyDescent="0.25">
      <c r="A892" s="29" t="s">
        <v>222</v>
      </c>
      <c r="B892" s="35">
        <v>0</v>
      </c>
      <c r="C892" s="34">
        <v>0</v>
      </c>
      <c r="D892" s="34"/>
    </row>
    <row r="893" spans="1:4" x14ac:dyDescent="0.25">
      <c r="A893" s="30" t="s">
        <v>223</v>
      </c>
      <c r="B893" s="35">
        <v>0</v>
      </c>
      <c r="C893" s="34">
        <v>0</v>
      </c>
      <c r="D893" s="34"/>
    </row>
    <row r="894" spans="1:4" x14ac:dyDescent="0.25">
      <c r="A894" s="28" t="s">
        <v>183</v>
      </c>
      <c r="B894" s="35">
        <v>13500</v>
      </c>
      <c r="C894" s="34">
        <v>0</v>
      </c>
      <c r="D894" s="34">
        <v>0.25</v>
      </c>
    </row>
    <row r="895" spans="1:4" x14ac:dyDescent="0.25">
      <c r="A895" s="29" t="s">
        <v>9</v>
      </c>
      <c r="B895" s="35">
        <v>0</v>
      </c>
      <c r="C895" s="34"/>
      <c r="D895" s="34"/>
    </row>
    <row r="896" spans="1:4" x14ac:dyDescent="0.25">
      <c r="A896" s="30" t="s">
        <v>187</v>
      </c>
      <c r="B896" s="35">
        <v>0</v>
      </c>
      <c r="C896" s="34"/>
      <c r="D896" s="34"/>
    </row>
    <row r="897" spans="1:4" x14ac:dyDescent="0.25">
      <c r="A897" s="29" t="s">
        <v>184</v>
      </c>
      <c r="B897" s="35">
        <v>13500</v>
      </c>
      <c r="C897" s="34">
        <v>0</v>
      </c>
      <c r="D897" s="34">
        <v>0.25</v>
      </c>
    </row>
    <row r="898" spans="1:4" x14ac:dyDescent="0.25">
      <c r="A898" s="30" t="s">
        <v>189</v>
      </c>
      <c r="B898" s="35">
        <v>0</v>
      </c>
      <c r="C898" s="34">
        <v>0</v>
      </c>
      <c r="D898" s="34"/>
    </row>
    <row r="899" spans="1:4" x14ac:dyDescent="0.25">
      <c r="A899" s="30" t="s">
        <v>185</v>
      </c>
      <c r="B899" s="35">
        <v>0</v>
      </c>
      <c r="C899" s="34">
        <v>0</v>
      </c>
      <c r="D899" s="34"/>
    </row>
    <row r="900" spans="1:4" x14ac:dyDescent="0.25">
      <c r="A900" s="30" t="s">
        <v>190</v>
      </c>
      <c r="B900" s="35">
        <v>7500</v>
      </c>
      <c r="C900" s="34">
        <v>0</v>
      </c>
      <c r="D900" s="34">
        <v>0.25</v>
      </c>
    </row>
    <row r="901" spans="1:4" x14ac:dyDescent="0.25">
      <c r="A901" s="30" t="s">
        <v>188</v>
      </c>
      <c r="B901" s="35">
        <v>6000</v>
      </c>
      <c r="C901" s="34">
        <v>0</v>
      </c>
      <c r="D901" s="34">
        <v>0.25</v>
      </c>
    </row>
    <row r="902" spans="1:4" x14ac:dyDescent="0.25">
      <c r="A902" s="28" t="s">
        <v>203</v>
      </c>
      <c r="B902" s="35">
        <v>377825</v>
      </c>
      <c r="C902" s="34">
        <v>0</v>
      </c>
      <c r="D902" s="34">
        <v>0.25</v>
      </c>
    </row>
    <row r="903" spans="1:4" x14ac:dyDescent="0.25">
      <c r="A903" s="29" t="s">
        <v>204</v>
      </c>
      <c r="B903" s="35">
        <v>261400</v>
      </c>
      <c r="C903" s="34">
        <v>0</v>
      </c>
      <c r="D903" s="34">
        <v>0.25</v>
      </c>
    </row>
    <row r="904" spans="1:4" x14ac:dyDescent="0.25">
      <c r="A904" s="30" t="s">
        <v>213</v>
      </c>
      <c r="B904" s="35">
        <v>500</v>
      </c>
      <c r="C904" s="34">
        <v>0</v>
      </c>
      <c r="D904" s="34">
        <v>0.25</v>
      </c>
    </row>
    <row r="905" spans="1:4" x14ac:dyDescent="0.25">
      <c r="A905" s="30" t="s">
        <v>214</v>
      </c>
      <c r="B905" s="35">
        <v>500</v>
      </c>
      <c r="C905" s="34">
        <v>0</v>
      </c>
      <c r="D905" s="34">
        <v>0.25</v>
      </c>
    </row>
    <row r="906" spans="1:4" x14ac:dyDescent="0.25">
      <c r="A906" s="30" t="s">
        <v>205</v>
      </c>
      <c r="B906" s="35">
        <v>260400</v>
      </c>
      <c r="C906" s="34">
        <v>0</v>
      </c>
      <c r="D906" s="34">
        <v>0.25</v>
      </c>
    </row>
    <row r="907" spans="1:4" x14ac:dyDescent="0.25">
      <c r="A907" s="29" t="s">
        <v>209</v>
      </c>
      <c r="B907" s="35">
        <v>1425</v>
      </c>
      <c r="C907" s="34">
        <v>0</v>
      </c>
      <c r="D907" s="34">
        <v>0.25</v>
      </c>
    </row>
    <row r="908" spans="1:4" x14ac:dyDescent="0.25">
      <c r="A908" s="30" t="s">
        <v>210</v>
      </c>
      <c r="B908" s="35">
        <v>1425</v>
      </c>
      <c r="C908" s="34">
        <v>0</v>
      </c>
      <c r="D908" s="34">
        <v>0.25</v>
      </c>
    </row>
    <row r="909" spans="1:4" x14ac:dyDescent="0.25">
      <c r="A909" s="29" t="s">
        <v>207</v>
      </c>
      <c r="B909" s="35">
        <v>115000</v>
      </c>
      <c r="C909" s="34">
        <v>0</v>
      </c>
      <c r="D909" s="34">
        <v>0.25</v>
      </c>
    </row>
    <row r="910" spans="1:4" x14ac:dyDescent="0.25">
      <c r="A910" s="30" t="s">
        <v>208</v>
      </c>
      <c r="B910" s="35">
        <v>115000</v>
      </c>
      <c r="C910" s="34">
        <v>0</v>
      </c>
      <c r="D910" s="34">
        <v>0.25</v>
      </c>
    </row>
    <row r="911" spans="1:4" x14ac:dyDescent="0.25">
      <c r="A911" s="29" t="s">
        <v>211</v>
      </c>
      <c r="B911" s="35">
        <v>0</v>
      </c>
      <c r="C911" s="34">
        <v>0</v>
      </c>
      <c r="D911" s="34"/>
    </row>
    <row r="912" spans="1:4" x14ac:dyDescent="0.25">
      <c r="A912" s="30" t="s">
        <v>212</v>
      </c>
      <c r="B912" s="35">
        <v>0</v>
      </c>
      <c r="C912" s="34">
        <v>0</v>
      </c>
      <c r="D912" s="34"/>
    </row>
    <row r="913" spans="1:4" x14ac:dyDescent="0.25">
      <c r="A913" s="28" t="s">
        <v>159</v>
      </c>
      <c r="B913" s="35">
        <v>207500</v>
      </c>
      <c r="C913" s="34">
        <v>0</v>
      </c>
      <c r="D913" s="34">
        <v>1</v>
      </c>
    </row>
    <row r="914" spans="1:4" x14ac:dyDescent="0.25">
      <c r="A914" s="29" t="s">
        <v>163</v>
      </c>
      <c r="B914" s="35">
        <v>187500</v>
      </c>
      <c r="C914" s="34">
        <v>0</v>
      </c>
      <c r="D914" s="34">
        <v>1</v>
      </c>
    </row>
    <row r="915" spans="1:4" x14ac:dyDescent="0.25">
      <c r="A915" s="30" t="s">
        <v>175</v>
      </c>
      <c r="B915" s="35">
        <v>0</v>
      </c>
      <c r="C915" s="34">
        <v>0</v>
      </c>
      <c r="D915" s="34"/>
    </row>
    <row r="916" spans="1:4" x14ac:dyDescent="0.25">
      <c r="A916" s="30" t="s">
        <v>178</v>
      </c>
      <c r="B916" s="35">
        <v>0</v>
      </c>
      <c r="C916" s="34">
        <v>0</v>
      </c>
      <c r="D916" s="34"/>
    </row>
    <row r="917" spans="1:4" x14ac:dyDescent="0.25">
      <c r="A917" s="30" t="s">
        <v>169</v>
      </c>
      <c r="B917" s="35">
        <v>125000</v>
      </c>
      <c r="C917" s="34">
        <v>0</v>
      </c>
      <c r="D917" s="34">
        <v>0.3</v>
      </c>
    </row>
    <row r="918" spans="1:4" x14ac:dyDescent="0.25">
      <c r="A918" s="30" t="s">
        <v>168</v>
      </c>
      <c r="B918" s="35">
        <v>44000</v>
      </c>
      <c r="C918" s="34">
        <v>0</v>
      </c>
      <c r="D918" s="34">
        <v>1</v>
      </c>
    </row>
    <row r="919" spans="1:4" x14ac:dyDescent="0.25">
      <c r="A919" s="30" t="s">
        <v>164</v>
      </c>
      <c r="B919" s="35">
        <v>18000</v>
      </c>
      <c r="C919" s="34">
        <v>0</v>
      </c>
      <c r="D919" s="34">
        <v>0.25</v>
      </c>
    </row>
    <row r="920" spans="1:4" x14ac:dyDescent="0.25">
      <c r="A920" s="30" t="s">
        <v>170</v>
      </c>
      <c r="B920" s="35">
        <v>500</v>
      </c>
      <c r="C920" s="34">
        <v>0</v>
      </c>
      <c r="D920" s="34">
        <v>0.3</v>
      </c>
    </row>
    <row r="921" spans="1:4" x14ac:dyDescent="0.25">
      <c r="A921" s="29" t="s">
        <v>179</v>
      </c>
      <c r="B921" s="35">
        <v>0</v>
      </c>
      <c r="C921" s="34">
        <v>0</v>
      </c>
      <c r="D921" s="34"/>
    </row>
    <row r="922" spans="1:4" x14ac:dyDescent="0.25">
      <c r="A922" s="30" t="s">
        <v>180</v>
      </c>
      <c r="B922" s="35">
        <v>0</v>
      </c>
      <c r="C922" s="34">
        <v>0</v>
      </c>
      <c r="D922" s="34"/>
    </row>
    <row r="923" spans="1:4" x14ac:dyDescent="0.25">
      <c r="A923" s="29" t="s">
        <v>181</v>
      </c>
      <c r="B923" s="35">
        <v>0</v>
      </c>
      <c r="C923" s="34"/>
      <c r="D923" s="34"/>
    </row>
    <row r="924" spans="1:4" x14ac:dyDescent="0.25">
      <c r="A924" s="30" t="s">
        <v>182</v>
      </c>
      <c r="B924" s="35">
        <v>0</v>
      </c>
      <c r="C924" s="34"/>
      <c r="D924" s="34"/>
    </row>
    <row r="925" spans="1:4" x14ac:dyDescent="0.25">
      <c r="A925" s="29" t="s">
        <v>160</v>
      </c>
      <c r="B925" s="35">
        <v>0</v>
      </c>
      <c r="C925" s="34"/>
      <c r="D925" s="34"/>
    </row>
    <row r="926" spans="1:4" x14ac:dyDescent="0.25">
      <c r="A926" s="30" t="s">
        <v>161</v>
      </c>
      <c r="B926" s="35">
        <v>0</v>
      </c>
      <c r="C926" s="34"/>
      <c r="D926" s="34"/>
    </row>
    <row r="927" spans="1:4" x14ac:dyDescent="0.25">
      <c r="A927" s="29" t="s">
        <v>176</v>
      </c>
      <c r="B927" s="35">
        <v>0</v>
      </c>
      <c r="C927" s="34"/>
      <c r="D927" s="34"/>
    </row>
    <row r="928" spans="1:4" x14ac:dyDescent="0.25">
      <c r="A928" s="30" t="s">
        <v>177</v>
      </c>
      <c r="B928" s="35">
        <v>0</v>
      </c>
      <c r="C928" s="34"/>
      <c r="D928" s="34"/>
    </row>
    <row r="929" spans="1:4" x14ac:dyDescent="0.25">
      <c r="A929" s="29" t="s">
        <v>171</v>
      </c>
      <c r="B929" s="35">
        <v>20000</v>
      </c>
      <c r="C929" s="34"/>
      <c r="D929" s="34">
        <v>0.3</v>
      </c>
    </row>
    <row r="930" spans="1:4" x14ac:dyDescent="0.25">
      <c r="A930" s="30" t="s">
        <v>172</v>
      </c>
      <c r="B930" s="35">
        <v>0</v>
      </c>
      <c r="C930" s="34"/>
      <c r="D930" s="34"/>
    </row>
    <row r="931" spans="1:4" x14ac:dyDescent="0.25">
      <c r="A931" s="30" t="s">
        <v>174</v>
      </c>
      <c r="B931" s="35">
        <v>20000</v>
      </c>
      <c r="C931" s="34"/>
      <c r="D931" s="34">
        <v>0.3</v>
      </c>
    </row>
    <row r="932" spans="1:4" x14ac:dyDescent="0.25">
      <c r="A932" s="28" t="s">
        <v>227</v>
      </c>
      <c r="B932" s="35">
        <v>42200</v>
      </c>
      <c r="C932" s="34">
        <v>0</v>
      </c>
      <c r="D932" s="34">
        <v>0.5</v>
      </c>
    </row>
    <row r="933" spans="1:4" x14ac:dyDescent="0.25">
      <c r="A933" s="29" t="s">
        <v>9</v>
      </c>
      <c r="B933" s="35">
        <v>0</v>
      </c>
      <c r="C933" s="34"/>
      <c r="D933" s="34"/>
    </row>
    <row r="934" spans="1:4" x14ac:dyDescent="0.25">
      <c r="A934" s="30" t="s">
        <v>238</v>
      </c>
      <c r="B934" s="35">
        <v>0</v>
      </c>
      <c r="C934" s="34"/>
      <c r="D934" s="34"/>
    </row>
    <row r="935" spans="1:4" x14ac:dyDescent="0.25">
      <c r="A935" s="29" t="s">
        <v>236</v>
      </c>
      <c r="B935" s="35">
        <v>42200</v>
      </c>
      <c r="C935" s="34">
        <v>0</v>
      </c>
      <c r="D935" s="34">
        <v>0.5</v>
      </c>
    </row>
    <row r="936" spans="1:4" x14ac:dyDescent="0.25">
      <c r="A936" s="30" t="s">
        <v>237</v>
      </c>
      <c r="B936" s="35">
        <v>42200</v>
      </c>
      <c r="C936" s="34">
        <v>0</v>
      </c>
      <c r="D936" s="34">
        <v>0.5</v>
      </c>
    </row>
    <row r="937" spans="1:4" x14ac:dyDescent="0.25">
      <c r="A937" s="29" t="s">
        <v>239</v>
      </c>
      <c r="B937" s="35">
        <v>0</v>
      </c>
      <c r="C937" s="34">
        <v>0</v>
      </c>
      <c r="D937" s="34"/>
    </row>
    <row r="938" spans="1:4" x14ac:dyDescent="0.25">
      <c r="A938" s="30" t="s">
        <v>240</v>
      </c>
      <c r="B938" s="35">
        <v>0</v>
      </c>
      <c r="C938" s="34">
        <v>0</v>
      </c>
      <c r="D938" s="34"/>
    </row>
    <row r="939" spans="1:4" x14ac:dyDescent="0.25">
      <c r="A939" s="29" t="s">
        <v>231</v>
      </c>
      <c r="B939" s="35">
        <v>0</v>
      </c>
      <c r="C939" s="34"/>
      <c r="D939" s="34"/>
    </row>
    <row r="940" spans="1:4" x14ac:dyDescent="0.25">
      <c r="A940" s="30" t="s">
        <v>232</v>
      </c>
      <c r="B940" s="35">
        <v>0</v>
      </c>
      <c r="C940" s="34"/>
      <c r="D940" s="34"/>
    </row>
    <row r="941" spans="1:4" x14ac:dyDescent="0.25">
      <c r="A941" s="29" t="s">
        <v>241</v>
      </c>
      <c r="B941" s="35">
        <v>0</v>
      </c>
      <c r="C941" s="34">
        <v>0</v>
      </c>
      <c r="D941" s="34"/>
    </row>
    <row r="942" spans="1:4" x14ac:dyDescent="0.25">
      <c r="A942" s="30" t="s">
        <v>242</v>
      </c>
      <c r="B942" s="35">
        <v>0</v>
      </c>
      <c r="C942" s="34">
        <v>0</v>
      </c>
      <c r="D942" s="34"/>
    </row>
    <row r="943" spans="1:4" x14ac:dyDescent="0.25">
      <c r="A943" s="29" t="s">
        <v>234</v>
      </c>
      <c r="B943" s="35">
        <v>0</v>
      </c>
      <c r="C943" s="34"/>
      <c r="D943" s="34"/>
    </row>
    <row r="944" spans="1:4" x14ac:dyDescent="0.25">
      <c r="A944" s="30" t="s">
        <v>235</v>
      </c>
      <c r="B944" s="35">
        <v>0</v>
      </c>
      <c r="C944" s="34"/>
      <c r="D944" s="34"/>
    </row>
    <row r="945" spans="1:4" x14ac:dyDescent="0.25">
      <c r="A945" s="29" t="s">
        <v>228</v>
      </c>
      <c r="B945" s="35">
        <v>0</v>
      </c>
      <c r="C945" s="34">
        <v>0</v>
      </c>
      <c r="D945" s="34"/>
    </row>
    <row r="946" spans="1:4" x14ac:dyDescent="0.25">
      <c r="A946" s="30" t="s">
        <v>229</v>
      </c>
      <c r="B946" s="35">
        <v>0</v>
      </c>
      <c r="C946" s="34">
        <v>0</v>
      </c>
      <c r="D946" s="34"/>
    </row>
    <row r="947" spans="1:4" x14ac:dyDescent="0.25">
      <c r="A947" s="28" t="s">
        <v>125</v>
      </c>
      <c r="B947" s="35">
        <v>571318</v>
      </c>
      <c r="C947" s="34">
        <v>0</v>
      </c>
      <c r="D947" s="34">
        <v>1</v>
      </c>
    </row>
    <row r="948" spans="1:4" x14ac:dyDescent="0.25">
      <c r="A948" s="29" t="s">
        <v>130</v>
      </c>
      <c r="B948" s="35">
        <v>0</v>
      </c>
      <c r="C948" s="34">
        <v>0</v>
      </c>
      <c r="D948" s="34"/>
    </row>
    <row r="949" spans="1:4" x14ac:dyDescent="0.25">
      <c r="A949" s="30" t="s">
        <v>144</v>
      </c>
      <c r="B949" s="35">
        <v>0</v>
      </c>
      <c r="C949" s="34">
        <v>0</v>
      </c>
      <c r="D949" s="34"/>
    </row>
    <row r="950" spans="1:4" x14ac:dyDescent="0.25">
      <c r="A950" s="30" t="s">
        <v>131</v>
      </c>
      <c r="B950" s="35">
        <v>0</v>
      </c>
      <c r="C950" s="34">
        <v>0</v>
      </c>
      <c r="D950" s="34"/>
    </row>
    <row r="951" spans="1:4" x14ac:dyDescent="0.25">
      <c r="A951" s="29" t="s">
        <v>140</v>
      </c>
      <c r="B951" s="35">
        <v>124250</v>
      </c>
      <c r="C951" s="34">
        <v>0</v>
      </c>
      <c r="D951" s="34">
        <v>0.25</v>
      </c>
    </row>
    <row r="952" spans="1:4" x14ac:dyDescent="0.25">
      <c r="A952" s="30" t="s">
        <v>141</v>
      </c>
      <c r="B952" s="35">
        <v>89250</v>
      </c>
      <c r="C952" s="34">
        <v>0</v>
      </c>
      <c r="D952" s="34">
        <v>0.25</v>
      </c>
    </row>
    <row r="953" spans="1:4" x14ac:dyDescent="0.25">
      <c r="A953" s="30" t="s">
        <v>142</v>
      </c>
      <c r="B953" s="35">
        <v>35000</v>
      </c>
      <c r="C953" s="34">
        <v>0</v>
      </c>
      <c r="D953" s="34">
        <v>0.25</v>
      </c>
    </row>
    <row r="954" spans="1:4" x14ac:dyDescent="0.25">
      <c r="A954" s="29" t="s">
        <v>137</v>
      </c>
      <c r="B954" s="35">
        <v>360068</v>
      </c>
      <c r="C954" s="34">
        <v>0</v>
      </c>
      <c r="D954" s="34">
        <v>0.25</v>
      </c>
    </row>
    <row r="955" spans="1:4" x14ac:dyDescent="0.25">
      <c r="A955" s="30" t="s">
        <v>138</v>
      </c>
      <c r="B955" s="35">
        <v>360068</v>
      </c>
      <c r="C955" s="34">
        <v>0</v>
      </c>
      <c r="D955" s="34">
        <v>0.25</v>
      </c>
    </row>
    <row r="956" spans="1:4" x14ac:dyDescent="0.25">
      <c r="A956" s="29" t="s">
        <v>132</v>
      </c>
      <c r="B956" s="35">
        <v>0</v>
      </c>
      <c r="C956" s="34">
        <v>0</v>
      </c>
      <c r="D956" s="34"/>
    </row>
    <row r="957" spans="1:4" x14ac:dyDescent="0.25">
      <c r="A957" s="30" t="s">
        <v>133</v>
      </c>
      <c r="B957" s="35">
        <v>0</v>
      </c>
      <c r="C957" s="34">
        <v>0</v>
      </c>
      <c r="D957" s="34"/>
    </row>
    <row r="958" spans="1:4" x14ac:dyDescent="0.25">
      <c r="A958" s="29" t="s">
        <v>126</v>
      </c>
      <c r="B958" s="35">
        <v>60000</v>
      </c>
      <c r="C958" s="34"/>
      <c r="D958" s="34">
        <v>1</v>
      </c>
    </row>
    <row r="959" spans="1:4" x14ac:dyDescent="0.25">
      <c r="A959" s="30" t="s">
        <v>127</v>
      </c>
      <c r="B959" s="35">
        <v>60000</v>
      </c>
      <c r="C959" s="34"/>
      <c r="D959" s="34">
        <v>1</v>
      </c>
    </row>
    <row r="960" spans="1:4" x14ac:dyDescent="0.25">
      <c r="A960" s="29" t="s">
        <v>135</v>
      </c>
      <c r="B960" s="35">
        <v>27000</v>
      </c>
      <c r="C960" s="34">
        <v>0</v>
      </c>
      <c r="D960" s="34">
        <v>0.25</v>
      </c>
    </row>
    <row r="961" spans="1:4" x14ac:dyDescent="0.25">
      <c r="A961" s="30" t="s">
        <v>143</v>
      </c>
      <c r="B961" s="35">
        <v>12000</v>
      </c>
      <c r="C961" s="34">
        <v>0</v>
      </c>
      <c r="D961" s="34">
        <v>0.25</v>
      </c>
    </row>
    <row r="962" spans="1:4" x14ac:dyDescent="0.25">
      <c r="A962" s="30" t="s">
        <v>136</v>
      </c>
      <c r="B962" s="35">
        <v>15000</v>
      </c>
      <c r="C962" s="34">
        <v>0</v>
      </c>
      <c r="D962" s="34">
        <v>0.25</v>
      </c>
    </row>
    <row r="963" spans="1:4" x14ac:dyDescent="0.25">
      <c r="A963" s="27" t="s">
        <v>21</v>
      </c>
      <c r="B963" s="35">
        <v>100000</v>
      </c>
      <c r="C963" s="34"/>
      <c r="D963" s="34"/>
    </row>
    <row r="964" spans="1:4" x14ac:dyDescent="0.25">
      <c r="A964" s="28" t="s">
        <v>21</v>
      </c>
      <c r="B964" s="35">
        <v>100000</v>
      </c>
      <c r="C964" s="34"/>
      <c r="D964" s="34"/>
    </row>
    <row r="965" spans="1:4" x14ac:dyDescent="0.25">
      <c r="A965" s="29" t="s">
        <v>9</v>
      </c>
      <c r="B965" s="35">
        <v>100000</v>
      </c>
      <c r="C965" s="34"/>
      <c r="D965" s="34"/>
    </row>
    <row r="966" spans="1:4" x14ac:dyDescent="0.25">
      <c r="A966" s="30" t="s">
        <v>21</v>
      </c>
      <c r="B966" s="35">
        <v>100000</v>
      </c>
      <c r="C966" s="34"/>
      <c r="D966" s="34"/>
    </row>
    <row r="967" spans="1:4" x14ac:dyDescent="0.25">
      <c r="A967" s="27" t="s">
        <v>758</v>
      </c>
      <c r="B967" s="35">
        <v>0</v>
      </c>
      <c r="C967" s="34"/>
      <c r="D967" s="34"/>
    </row>
    <row r="968" spans="1:4" x14ac:dyDescent="0.25">
      <c r="A968" s="28" t="s">
        <v>791</v>
      </c>
      <c r="B968" s="35">
        <v>0</v>
      </c>
      <c r="C968" s="34"/>
      <c r="D968" s="34"/>
    </row>
    <row r="969" spans="1:4" x14ac:dyDescent="0.25">
      <c r="A969" s="29" t="s">
        <v>9</v>
      </c>
      <c r="B969" s="35">
        <v>0</v>
      </c>
      <c r="C969" s="34"/>
      <c r="D969" s="34"/>
    </row>
    <row r="970" spans="1:4" x14ac:dyDescent="0.25">
      <c r="A970" s="30" t="s">
        <v>797</v>
      </c>
      <c r="B970" s="35">
        <v>0</v>
      </c>
      <c r="C970" s="34"/>
      <c r="D970" s="34"/>
    </row>
    <row r="971" spans="1:4" x14ac:dyDescent="0.25">
      <c r="A971" s="30" t="s">
        <v>795</v>
      </c>
      <c r="B971" s="35">
        <v>0</v>
      </c>
      <c r="C971" s="34"/>
      <c r="D971" s="34"/>
    </row>
    <row r="972" spans="1:4" x14ac:dyDescent="0.25">
      <c r="A972" s="27" t="s">
        <v>691</v>
      </c>
      <c r="B972" s="35">
        <v>900</v>
      </c>
      <c r="C972" s="34">
        <v>0</v>
      </c>
      <c r="D972" s="34">
        <v>0.3</v>
      </c>
    </row>
    <row r="973" spans="1:4" x14ac:dyDescent="0.25">
      <c r="A973" s="28" t="s">
        <v>702</v>
      </c>
      <c r="B973" s="35">
        <v>900</v>
      </c>
      <c r="C973" s="34">
        <v>0</v>
      </c>
      <c r="D973" s="34">
        <v>0.3</v>
      </c>
    </row>
    <row r="974" spans="1:4" x14ac:dyDescent="0.25">
      <c r="A974" s="29" t="s">
        <v>703</v>
      </c>
      <c r="B974" s="35">
        <v>900</v>
      </c>
      <c r="C974" s="34">
        <v>0</v>
      </c>
      <c r="D974" s="34">
        <v>0.3</v>
      </c>
    </row>
    <row r="975" spans="1:4" x14ac:dyDescent="0.25">
      <c r="A975" s="30" t="s">
        <v>712</v>
      </c>
      <c r="B975" s="35">
        <v>900</v>
      </c>
      <c r="C975" s="34">
        <v>0</v>
      </c>
      <c r="D975" s="34">
        <v>0.3</v>
      </c>
    </row>
    <row r="976" spans="1:4" x14ac:dyDescent="0.25">
      <c r="A976" s="28" t="s">
        <v>713</v>
      </c>
      <c r="B976" s="35">
        <v>0</v>
      </c>
      <c r="C976" s="34"/>
      <c r="D976" s="34"/>
    </row>
    <row r="977" spans="1:4" x14ac:dyDescent="0.25">
      <c r="A977" s="29" t="s">
        <v>9</v>
      </c>
      <c r="B977" s="35">
        <v>0</v>
      </c>
      <c r="C977" s="34"/>
      <c r="D977" s="34"/>
    </row>
    <row r="978" spans="1:4" x14ac:dyDescent="0.25">
      <c r="A978" s="30" t="s">
        <v>716</v>
      </c>
      <c r="B978" s="35">
        <v>0</v>
      </c>
      <c r="C978" s="34"/>
      <c r="D978" s="34"/>
    </row>
    <row r="979" spans="1:4" x14ac:dyDescent="0.25">
      <c r="A979" s="27" t="s">
        <v>800</v>
      </c>
      <c r="B979" s="35">
        <v>0</v>
      </c>
      <c r="C979" s="34">
        <v>0</v>
      </c>
      <c r="D979" s="34"/>
    </row>
    <row r="980" spans="1:4" x14ac:dyDescent="0.25">
      <c r="A980" s="28" t="s">
        <v>801</v>
      </c>
      <c r="B980" s="35">
        <v>0</v>
      </c>
      <c r="C980" s="34">
        <v>0</v>
      </c>
      <c r="D980" s="34"/>
    </row>
    <row r="981" spans="1:4" x14ac:dyDescent="0.25">
      <c r="A981" s="29" t="s">
        <v>802</v>
      </c>
      <c r="B981" s="35">
        <v>0</v>
      </c>
      <c r="C981" s="34">
        <v>0</v>
      </c>
      <c r="D981" s="34"/>
    </row>
    <row r="982" spans="1:4" x14ac:dyDescent="0.25">
      <c r="A982" s="30" t="s">
        <v>809</v>
      </c>
      <c r="B982" s="35">
        <v>0</v>
      </c>
      <c r="C982" s="34">
        <v>0</v>
      </c>
      <c r="D982" s="34"/>
    </row>
    <row r="983" spans="1:4" x14ac:dyDescent="0.25">
      <c r="A983" s="26" t="s">
        <v>936</v>
      </c>
      <c r="B983" s="35">
        <v>17052747.61045</v>
      </c>
      <c r="C983" s="34"/>
      <c r="D983" s="34"/>
    </row>
    <row r="984" spans="1:4" x14ac:dyDescent="0.25">
      <c r="A984" s="27" t="s">
        <v>111</v>
      </c>
      <c r="B984" s="35">
        <v>17052747.61045</v>
      </c>
      <c r="C984" s="34"/>
      <c r="D984" s="34"/>
    </row>
    <row r="985" spans="1:4" x14ac:dyDescent="0.25">
      <c r="A985" s="28" t="s">
        <v>98</v>
      </c>
      <c r="B985" s="35">
        <v>17052747.61045</v>
      </c>
      <c r="C985" s="34"/>
      <c r="D985" s="34"/>
    </row>
    <row r="986" spans="1:4" x14ac:dyDescent="0.25">
      <c r="A986" s="29" t="s">
        <v>9</v>
      </c>
      <c r="B986" s="35">
        <v>17052747.61045</v>
      </c>
      <c r="C986" s="34"/>
      <c r="D986" s="34"/>
    </row>
    <row r="987" spans="1:4" x14ac:dyDescent="0.25">
      <c r="A987" s="30" t="s">
        <v>101</v>
      </c>
      <c r="B987" s="35">
        <v>957177</v>
      </c>
      <c r="C987" s="34"/>
      <c r="D987" s="34"/>
    </row>
    <row r="988" spans="1:4" x14ac:dyDescent="0.25">
      <c r="A988" s="30" t="s">
        <v>102</v>
      </c>
      <c r="B988" s="35">
        <v>776343.28616000002</v>
      </c>
      <c r="C988" s="34"/>
      <c r="D988" s="34"/>
    </row>
    <row r="989" spans="1:4" x14ac:dyDescent="0.25">
      <c r="A989" s="30" t="s">
        <v>99</v>
      </c>
      <c r="B989" s="35">
        <v>2203273.16285</v>
      </c>
      <c r="C989" s="34"/>
      <c r="D989" s="34"/>
    </row>
    <row r="990" spans="1:4" x14ac:dyDescent="0.25">
      <c r="A990" s="30" t="s">
        <v>100</v>
      </c>
      <c r="B990" s="35">
        <v>13115954.16144</v>
      </c>
      <c r="C990" s="34"/>
      <c r="D990" s="34"/>
    </row>
    <row r="991" spans="1:4" x14ac:dyDescent="0.25">
      <c r="A991" s="26" t="s">
        <v>937</v>
      </c>
      <c r="B991" s="35">
        <v>4436465.3951300001</v>
      </c>
      <c r="C991" s="34"/>
      <c r="D991" s="34"/>
    </row>
    <row r="992" spans="1:4" x14ac:dyDescent="0.25">
      <c r="A992" s="27" t="s">
        <v>275</v>
      </c>
      <c r="B992" s="35">
        <v>4436465.3951300001</v>
      </c>
      <c r="C992" s="34"/>
      <c r="D992" s="34"/>
    </row>
    <row r="993" spans="1:4" x14ac:dyDescent="0.25">
      <c r="A993" s="28" t="s">
        <v>98</v>
      </c>
      <c r="B993" s="35">
        <v>4436465.3951300001</v>
      </c>
      <c r="C993" s="34"/>
      <c r="D993" s="34"/>
    </row>
    <row r="994" spans="1:4" x14ac:dyDescent="0.25">
      <c r="A994" s="29" t="s">
        <v>9</v>
      </c>
      <c r="B994" s="35">
        <v>4436465.3951300001</v>
      </c>
      <c r="C994" s="34"/>
      <c r="D994" s="34"/>
    </row>
    <row r="995" spans="1:4" x14ac:dyDescent="0.25">
      <c r="A995" s="30" t="s">
        <v>375</v>
      </c>
      <c r="B995" s="35">
        <v>171957.38729000001</v>
      </c>
      <c r="C995" s="34"/>
      <c r="D995" s="34"/>
    </row>
    <row r="996" spans="1:4" x14ac:dyDescent="0.25">
      <c r="A996" s="30" t="s">
        <v>101</v>
      </c>
      <c r="B996" s="35">
        <v>238703.4</v>
      </c>
      <c r="C996" s="34"/>
      <c r="D996" s="34"/>
    </row>
    <row r="997" spans="1:4" x14ac:dyDescent="0.25">
      <c r="A997" s="30" t="s">
        <v>99</v>
      </c>
      <c r="B997" s="35">
        <v>549655.33718000003</v>
      </c>
      <c r="C997" s="34"/>
      <c r="D997" s="34"/>
    </row>
    <row r="998" spans="1:4" x14ac:dyDescent="0.25">
      <c r="A998" s="30" t="s">
        <v>100</v>
      </c>
      <c r="B998" s="35">
        <v>3476149.2706599999</v>
      </c>
      <c r="C998" s="34"/>
      <c r="D998" s="34"/>
    </row>
    <row r="999" spans="1:4" x14ac:dyDescent="0.25">
      <c r="A999" s="26" t="s">
        <v>938</v>
      </c>
      <c r="B999" s="35">
        <v>983992.17180000001</v>
      </c>
      <c r="C999" s="34"/>
      <c r="D999" s="34"/>
    </row>
    <row r="1000" spans="1:4" x14ac:dyDescent="0.25">
      <c r="A1000" s="27" t="s">
        <v>800</v>
      </c>
      <c r="B1000" s="35">
        <v>983992.17180000001</v>
      </c>
      <c r="C1000" s="34"/>
      <c r="D1000" s="34"/>
    </row>
    <row r="1001" spans="1:4" x14ac:dyDescent="0.25">
      <c r="A1001" s="28" t="s">
        <v>98</v>
      </c>
      <c r="B1001" s="35">
        <v>983992.17180000001</v>
      </c>
      <c r="C1001" s="34"/>
      <c r="D1001" s="34"/>
    </row>
    <row r="1002" spans="1:4" x14ac:dyDescent="0.25">
      <c r="A1002" s="29" t="s">
        <v>9</v>
      </c>
      <c r="B1002" s="35">
        <v>983992.17180000001</v>
      </c>
      <c r="C1002" s="34"/>
      <c r="D1002" s="34"/>
    </row>
    <row r="1003" spans="1:4" x14ac:dyDescent="0.25">
      <c r="A1003" s="30" t="s">
        <v>101</v>
      </c>
      <c r="B1003" s="35">
        <v>47268</v>
      </c>
      <c r="C1003" s="34"/>
      <c r="D1003" s="34"/>
    </row>
    <row r="1004" spans="1:4" x14ac:dyDescent="0.25">
      <c r="A1004" s="30" t="s">
        <v>102</v>
      </c>
      <c r="B1004" s="35">
        <v>53283.722180000004</v>
      </c>
      <c r="C1004" s="34"/>
      <c r="D1004" s="34"/>
    </row>
    <row r="1005" spans="1:4" x14ac:dyDescent="0.25">
      <c r="A1005" s="30" t="s">
        <v>99</v>
      </c>
      <c r="B1005" s="35">
        <v>143930.50784000001</v>
      </c>
      <c r="C1005" s="34"/>
      <c r="D1005" s="34"/>
    </row>
    <row r="1006" spans="1:4" x14ac:dyDescent="0.25">
      <c r="A1006" s="30" t="s">
        <v>893</v>
      </c>
      <c r="B1006" s="35">
        <v>739509.94177999999</v>
      </c>
      <c r="C1006" s="34"/>
      <c r="D1006" s="34"/>
    </row>
    <row r="1007" spans="1:4" x14ac:dyDescent="0.25">
      <c r="A1007" s="26" t="s">
        <v>912</v>
      </c>
      <c r="B1007" s="35">
        <v>103033915.03704001</v>
      </c>
      <c r="C1007" s="34">
        <v>1</v>
      </c>
      <c r="D1007" s="34">
        <v>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07"/>
  <sheetViews>
    <sheetView workbookViewId="0">
      <selection activeCell="A9" sqref="A9"/>
    </sheetView>
  </sheetViews>
  <sheetFormatPr defaultRowHeight="15" x14ac:dyDescent="0.25"/>
  <cols>
    <col min="1" max="1" width="228" bestFit="1" customWidth="1"/>
    <col min="2" max="2" width="16.42578125" bestFit="1" customWidth="1"/>
    <col min="3" max="4" width="12" bestFit="1" customWidth="1"/>
  </cols>
  <sheetData>
    <row r="3" spans="1:4" x14ac:dyDescent="0.25">
      <c r="A3" s="25" t="s">
        <v>911</v>
      </c>
      <c r="B3" t="s">
        <v>913</v>
      </c>
      <c r="C3" t="s">
        <v>919</v>
      </c>
      <c r="D3" t="s">
        <v>920</v>
      </c>
    </row>
    <row r="4" spans="1:4" x14ac:dyDescent="0.25">
      <c r="A4" s="26" t="s">
        <v>933</v>
      </c>
      <c r="B4" s="35">
        <v>2850000</v>
      </c>
      <c r="C4" s="34"/>
      <c r="D4" s="34"/>
    </row>
    <row r="5" spans="1:4" x14ac:dyDescent="0.25">
      <c r="A5" s="27" t="s">
        <v>10</v>
      </c>
      <c r="B5" s="35">
        <v>2850000</v>
      </c>
      <c r="C5" s="34"/>
      <c r="D5" s="34"/>
    </row>
    <row r="6" spans="1:4" x14ac:dyDescent="0.25">
      <c r="A6" s="28" t="s">
        <v>10</v>
      </c>
      <c r="B6" s="35">
        <v>2850000</v>
      </c>
      <c r="C6" s="34"/>
      <c r="D6" s="34"/>
    </row>
    <row r="7" spans="1:4" x14ac:dyDescent="0.25">
      <c r="A7" s="29" t="s">
        <v>9</v>
      </c>
      <c r="B7" s="35">
        <v>2850000</v>
      </c>
      <c r="C7" s="34"/>
      <c r="D7" s="34"/>
    </row>
    <row r="8" spans="1:4" x14ac:dyDescent="0.25">
      <c r="A8" s="30" t="s">
        <v>10</v>
      </c>
      <c r="B8" s="35">
        <v>2850000</v>
      </c>
      <c r="C8" s="34"/>
      <c r="D8" s="34"/>
    </row>
    <row r="9" spans="1:4" x14ac:dyDescent="0.25">
      <c r="A9" s="26" t="s">
        <v>921</v>
      </c>
      <c r="B9" s="35">
        <v>1571903.10045</v>
      </c>
      <c r="C9" s="34"/>
      <c r="D9" s="34"/>
    </row>
    <row r="10" spans="1:4" x14ac:dyDescent="0.25">
      <c r="A10" s="27" t="s">
        <v>12</v>
      </c>
      <c r="B10" s="35">
        <v>660535</v>
      </c>
      <c r="C10" s="34"/>
      <c r="D10" s="34"/>
    </row>
    <row r="11" spans="1:4" x14ac:dyDescent="0.25">
      <c r="A11" s="28" t="s">
        <v>12</v>
      </c>
      <c r="B11" s="35">
        <v>660535</v>
      </c>
      <c r="C11" s="34"/>
      <c r="D11" s="34"/>
    </row>
    <row r="12" spans="1:4" x14ac:dyDescent="0.25">
      <c r="A12" s="29" t="s">
        <v>9</v>
      </c>
      <c r="B12" s="35">
        <v>660535</v>
      </c>
      <c r="C12" s="34"/>
      <c r="D12" s="34"/>
    </row>
    <row r="13" spans="1:4" x14ac:dyDescent="0.25">
      <c r="A13" s="30" t="s">
        <v>12</v>
      </c>
      <c r="B13" s="35">
        <v>660535</v>
      </c>
      <c r="C13" s="34"/>
      <c r="D13" s="34"/>
    </row>
    <row r="14" spans="1:4" x14ac:dyDescent="0.25">
      <c r="A14" s="27" t="s">
        <v>800</v>
      </c>
      <c r="B14" s="35">
        <v>911368.10045000003</v>
      </c>
      <c r="C14" s="34"/>
      <c r="D14" s="34"/>
    </row>
    <row r="15" spans="1:4" x14ac:dyDescent="0.25">
      <c r="A15" s="28" t="s">
        <v>98</v>
      </c>
      <c r="B15" s="35">
        <v>911368.10045000003</v>
      </c>
      <c r="C15" s="34"/>
      <c r="D15" s="34"/>
    </row>
    <row r="16" spans="1:4" x14ac:dyDescent="0.25">
      <c r="A16" s="29" t="s">
        <v>9</v>
      </c>
      <c r="B16" s="35">
        <v>911368.10045000003</v>
      </c>
      <c r="C16" s="34"/>
      <c r="D16" s="34"/>
    </row>
    <row r="17" spans="1:4" x14ac:dyDescent="0.25">
      <c r="A17" s="30" t="s">
        <v>101</v>
      </c>
      <c r="B17" s="35">
        <v>33087.599999999999</v>
      </c>
      <c r="C17" s="34"/>
      <c r="D17" s="34"/>
    </row>
    <row r="18" spans="1:4" x14ac:dyDescent="0.25">
      <c r="A18" s="30" t="s">
        <v>102</v>
      </c>
      <c r="B18" s="35">
        <v>35483.015489999998</v>
      </c>
      <c r="C18" s="34"/>
      <c r="D18" s="34"/>
    </row>
    <row r="19" spans="1:4" x14ac:dyDescent="0.25">
      <c r="A19" s="30" t="s">
        <v>99</v>
      </c>
      <c r="B19" s="35">
        <v>113361.26869</v>
      </c>
      <c r="C19" s="34"/>
      <c r="D19" s="34"/>
    </row>
    <row r="20" spans="1:4" x14ac:dyDescent="0.25">
      <c r="A20" s="30" t="s">
        <v>893</v>
      </c>
      <c r="B20" s="35">
        <v>729436.21626999998</v>
      </c>
      <c r="C20" s="34"/>
      <c r="D20" s="34"/>
    </row>
    <row r="21" spans="1:4" x14ac:dyDescent="0.25">
      <c r="A21" s="26" t="s">
        <v>922</v>
      </c>
      <c r="B21" s="35">
        <v>462029.72753000003</v>
      </c>
      <c r="C21" s="34">
        <v>0.25</v>
      </c>
      <c r="D21" s="34">
        <v>0.25</v>
      </c>
    </row>
    <row r="22" spans="1:4" x14ac:dyDescent="0.25">
      <c r="A22" s="27" t="s">
        <v>484</v>
      </c>
      <c r="B22" s="35">
        <v>25000</v>
      </c>
      <c r="C22" s="34">
        <v>0</v>
      </c>
      <c r="D22" s="34"/>
    </row>
    <row r="23" spans="1:4" x14ac:dyDescent="0.25">
      <c r="A23" s="28" t="s">
        <v>568</v>
      </c>
      <c r="B23" s="35">
        <v>25000</v>
      </c>
      <c r="C23" s="34">
        <v>0</v>
      </c>
      <c r="D23" s="34"/>
    </row>
    <row r="24" spans="1:4" x14ac:dyDescent="0.25">
      <c r="A24" s="29" t="s">
        <v>9</v>
      </c>
      <c r="B24" s="35">
        <v>25000</v>
      </c>
      <c r="C24" s="34"/>
      <c r="D24" s="34"/>
    </row>
    <row r="25" spans="1:4" x14ac:dyDescent="0.25">
      <c r="A25" s="30" t="s">
        <v>569</v>
      </c>
      <c r="B25" s="35">
        <v>0</v>
      </c>
      <c r="C25" s="34"/>
      <c r="D25" s="34"/>
    </row>
    <row r="26" spans="1:4" x14ac:dyDescent="0.25">
      <c r="A26" s="30" t="s">
        <v>591</v>
      </c>
      <c r="B26" s="35">
        <v>0</v>
      </c>
      <c r="C26" s="34"/>
      <c r="D26" s="34"/>
    </row>
    <row r="27" spans="1:4" x14ac:dyDescent="0.25">
      <c r="A27" s="30" t="s">
        <v>570</v>
      </c>
      <c r="B27" s="35">
        <v>25000</v>
      </c>
      <c r="C27" s="34"/>
      <c r="D27" s="34"/>
    </row>
    <row r="28" spans="1:4" x14ac:dyDescent="0.25">
      <c r="A28" s="30" t="s">
        <v>590</v>
      </c>
      <c r="B28" s="35">
        <v>0</v>
      </c>
      <c r="C28" s="34"/>
      <c r="D28" s="34"/>
    </row>
    <row r="29" spans="1:4" x14ac:dyDescent="0.25">
      <c r="A29" s="30" t="s">
        <v>589</v>
      </c>
      <c r="B29" s="35">
        <v>0</v>
      </c>
      <c r="C29" s="34"/>
      <c r="D29" s="34"/>
    </row>
    <row r="30" spans="1:4" x14ac:dyDescent="0.25">
      <c r="A30" s="29" t="s">
        <v>571</v>
      </c>
      <c r="B30" s="35">
        <v>0</v>
      </c>
      <c r="C30" s="34"/>
      <c r="D30" s="34"/>
    </row>
    <row r="31" spans="1:4" x14ac:dyDescent="0.25">
      <c r="A31" s="30" t="s">
        <v>588</v>
      </c>
      <c r="B31" s="35">
        <v>0</v>
      </c>
      <c r="C31" s="34"/>
      <c r="D31" s="34"/>
    </row>
    <row r="32" spans="1:4" x14ac:dyDescent="0.25">
      <c r="A32" s="30" t="s">
        <v>572</v>
      </c>
      <c r="B32" s="35">
        <v>0</v>
      </c>
      <c r="C32" s="34"/>
      <c r="D32" s="34"/>
    </row>
    <row r="33" spans="1:4" x14ac:dyDescent="0.25">
      <c r="A33" s="29" t="s">
        <v>576</v>
      </c>
      <c r="B33" s="35">
        <v>0</v>
      </c>
      <c r="C33" s="34">
        <v>0</v>
      </c>
      <c r="D33" s="34"/>
    </row>
    <row r="34" spans="1:4" x14ac:dyDescent="0.25">
      <c r="A34" s="30" t="s">
        <v>577</v>
      </c>
      <c r="B34" s="35">
        <v>0</v>
      </c>
      <c r="C34" s="34">
        <v>0</v>
      </c>
      <c r="D34" s="34"/>
    </row>
    <row r="35" spans="1:4" x14ac:dyDescent="0.25">
      <c r="A35" s="27" t="s">
        <v>13</v>
      </c>
      <c r="B35" s="35">
        <v>41405</v>
      </c>
      <c r="C35" s="34"/>
      <c r="D35" s="34"/>
    </row>
    <row r="36" spans="1:4" x14ac:dyDescent="0.25">
      <c r="A36" s="28" t="s">
        <v>13</v>
      </c>
      <c r="B36" s="35">
        <v>41405</v>
      </c>
      <c r="C36" s="34"/>
      <c r="D36" s="34"/>
    </row>
    <row r="37" spans="1:4" x14ac:dyDescent="0.25">
      <c r="A37" s="29" t="s">
        <v>9</v>
      </c>
      <c r="B37" s="35">
        <v>41405</v>
      </c>
      <c r="C37" s="34"/>
      <c r="D37" s="34"/>
    </row>
    <row r="38" spans="1:4" x14ac:dyDescent="0.25">
      <c r="A38" s="30" t="s">
        <v>13</v>
      </c>
      <c r="B38" s="35">
        <v>41405</v>
      </c>
      <c r="C38" s="34"/>
      <c r="D38" s="34"/>
    </row>
    <row r="39" spans="1:4" x14ac:dyDescent="0.25">
      <c r="A39" s="27" t="s">
        <v>453</v>
      </c>
      <c r="B39" s="35">
        <v>71672</v>
      </c>
      <c r="C39" s="34">
        <v>0.25</v>
      </c>
      <c r="D39" s="34">
        <v>0.25</v>
      </c>
    </row>
    <row r="40" spans="1:4" x14ac:dyDescent="0.25">
      <c r="A40" s="28" t="s">
        <v>474</v>
      </c>
      <c r="B40" s="35">
        <v>71672</v>
      </c>
      <c r="C40" s="34">
        <v>0.25</v>
      </c>
      <c r="D40" s="34">
        <v>0.25</v>
      </c>
    </row>
    <row r="41" spans="1:4" x14ac:dyDescent="0.25">
      <c r="A41" s="29" t="s">
        <v>9</v>
      </c>
      <c r="B41" s="35">
        <v>15000</v>
      </c>
      <c r="C41" s="34"/>
      <c r="D41" s="34">
        <v>0.25</v>
      </c>
    </row>
    <row r="42" spans="1:4" x14ac:dyDescent="0.25">
      <c r="A42" s="30" t="s">
        <v>481</v>
      </c>
      <c r="B42" s="35">
        <v>0</v>
      </c>
      <c r="C42" s="34"/>
      <c r="D42" s="34"/>
    </row>
    <row r="43" spans="1:4" x14ac:dyDescent="0.25">
      <c r="A43" s="30" t="s">
        <v>479</v>
      </c>
      <c r="B43" s="35">
        <v>0</v>
      </c>
      <c r="C43" s="34"/>
      <c r="D43" s="34"/>
    </row>
    <row r="44" spans="1:4" x14ac:dyDescent="0.25">
      <c r="A44" s="30" t="s">
        <v>480</v>
      </c>
      <c r="B44" s="35">
        <v>15000</v>
      </c>
      <c r="C44" s="34"/>
      <c r="D44" s="34">
        <v>0.25</v>
      </c>
    </row>
    <row r="45" spans="1:4" x14ac:dyDescent="0.25">
      <c r="A45" s="29" t="s">
        <v>475</v>
      </c>
      <c r="B45" s="35">
        <v>0</v>
      </c>
      <c r="C45" s="34">
        <v>0</v>
      </c>
      <c r="D45" s="34"/>
    </row>
    <row r="46" spans="1:4" x14ac:dyDescent="0.25">
      <c r="A46" s="30" t="s">
        <v>476</v>
      </c>
      <c r="B46" s="35">
        <v>0</v>
      </c>
      <c r="C46" s="34">
        <v>0</v>
      </c>
      <c r="D46" s="34"/>
    </row>
    <row r="47" spans="1:4" x14ac:dyDescent="0.25">
      <c r="A47" s="30" t="s">
        <v>478</v>
      </c>
      <c r="B47" s="35">
        <v>0</v>
      </c>
      <c r="C47" s="34">
        <v>0</v>
      </c>
      <c r="D47" s="34"/>
    </row>
    <row r="48" spans="1:4" x14ac:dyDescent="0.25">
      <c r="A48" s="29" t="s">
        <v>482</v>
      </c>
      <c r="B48" s="35">
        <v>56672</v>
      </c>
      <c r="C48" s="34">
        <v>0.25</v>
      </c>
      <c r="D48" s="34">
        <v>0.25</v>
      </c>
    </row>
    <row r="49" spans="1:4" x14ac:dyDescent="0.25">
      <c r="A49" s="30" t="s">
        <v>483</v>
      </c>
      <c r="B49" s="35">
        <v>56672</v>
      </c>
      <c r="C49" s="34">
        <v>0.25</v>
      </c>
      <c r="D49" s="34">
        <v>0.25</v>
      </c>
    </row>
    <row r="50" spans="1:4" x14ac:dyDescent="0.25">
      <c r="A50" s="27" t="s">
        <v>800</v>
      </c>
      <c r="B50" s="35">
        <v>323952.72753000003</v>
      </c>
      <c r="C50" s="34"/>
      <c r="D50" s="34"/>
    </row>
    <row r="51" spans="1:4" x14ac:dyDescent="0.25">
      <c r="A51" s="28" t="s">
        <v>98</v>
      </c>
      <c r="B51" s="35">
        <v>323952.72753000003</v>
      </c>
      <c r="C51" s="34"/>
      <c r="D51" s="34"/>
    </row>
    <row r="52" spans="1:4" x14ac:dyDescent="0.25">
      <c r="A52" s="29" t="s">
        <v>9</v>
      </c>
      <c r="B52" s="35">
        <v>323952.72753000003</v>
      </c>
      <c r="C52" s="34"/>
      <c r="D52" s="34"/>
    </row>
    <row r="53" spans="1:4" x14ac:dyDescent="0.25">
      <c r="A53" s="30" t="s">
        <v>101</v>
      </c>
      <c r="B53" s="35">
        <v>11817</v>
      </c>
      <c r="C53" s="34"/>
      <c r="D53" s="34"/>
    </row>
    <row r="54" spans="1:4" x14ac:dyDescent="0.25">
      <c r="A54" s="30" t="s">
        <v>102</v>
      </c>
      <c r="B54" s="35">
        <v>19382.946309999999</v>
      </c>
      <c r="C54" s="34"/>
      <c r="D54" s="34"/>
    </row>
    <row r="55" spans="1:4" x14ac:dyDescent="0.25">
      <c r="A55" s="30" t="s">
        <v>99</v>
      </c>
      <c r="B55" s="35">
        <v>50019.891129999996</v>
      </c>
      <c r="C55" s="34"/>
      <c r="D55" s="34"/>
    </row>
    <row r="56" spans="1:4" x14ac:dyDescent="0.25">
      <c r="A56" s="30" t="s">
        <v>893</v>
      </c>
      <c r="B56" s="35">
        <v>242732.89009</v>
      </c>
      <c r="C56" s="34"/>
      <c r="D56" s="34"/>
    </row>
    <row r="57" spans="1:4" x14ac:dyDescent="0.25">
      <c r="A57" s="26" t="s">
        <v>926</v>
      </c>
      <c r="B57" s="35">
        <v>23903521.989459999</v>
      </c>
      <c r="C57" s="34">
        <v>0.8</v>
      </c>
      <c r="D57" s="34">
        <v>0.8</v>
      </c>
    </row>
    <row r="58" spans="1:4" x14ac:dyDescent="0.25">
      <c r="A58" s="27" t="s">
        <v>484</v>
      </c>
      <c r="B58" s="35">
        <v>38000</v>
      </c>
      <c r="C58" s="34">
        <v>0.25</v>
      </c>
      <c r="D58" s="34">
        <v>0.25</v>
      </c>
    </row>
    <row r="59" spans="1:4" x14ac:dyDescent="0.25">
      <c r="A59" s="28" t="s">
        <v>592</v>
      </c>
      <c r="B59" s="35">
        <v>38000</v>
      </c>
      <c r="C59" s="34">
        <v>0.25</v>
      </c>
      <c r="D59" s="34">
        <v>0.25</v>
      </c>
    </row>
    <row r="60" spans="1:4" x14ac:dyDescent="0.25">
      <c r="A60" s="29" t="s">
        <v>9</v>
      </c>
      <c r="B60" s="35">
        <v>0</v>
      </c>
      <c r="C60" s="34"/>
      <c r="D60" s="34"/>
    </row>
    <row r="61" spans="1:4" x14ac:dyDescent="0.25">
      <c r="A61" s="30" t="s">
        <v>598</v>
      </c>
      <c r="B61" s="35">
        <v>0</v>
      </c>
      <c r="C61" s="34"/>
      <c r="D61" s="34"/>
    </row>
    <row r="62" spans="1:4" x14ac:dyDescent="0.25">
      <c r="A62" s="30" t="s">
        <v>599</v>
      </c>
      <c r="B62" s="35">
        <v>0</v>
      </c>
      <c r="C62" s="34"/>
      <c r="D62" s="34"/>
    </row>
    <row r="63" spans="1:4" x14ac:dyDescent="0.25">
      <c r="A63" s="30" t="s">
        <v>597</v>
      </c>
      <c r="B63" s="35">
        <v>0</v>
      </c>
      <c r="C63" s="34"/>
      <c r="D63" s="34"/>
    </row>
    <row r="64" spans="1:4" x14ac:dyDescent="0.25">
      <c r="A64" s="29" t="s">
        <v>600</v>
      </c>
      <c r="B64" s="35">
        <v>20000</v>
      </c>
      <c r="C64" s="34">
        <v>0.25</v>
      </c>
      <c r="D64" s="34">
        <v>0.25</v>
      </c>
    </row>
    <row r="65" spans="1:4" x14ac:dyDescent="0.25">
      <c r="A65" s="30" t="s">
        <v>601</v>
      </c>
      <c r="B65" s="35">
        <v>20000</v>
      </c>
      <c r="C65" s="34">
        <v>0.25</v>
      </c>
      <c r="D65" s="34">
        <v>0.25</v>
      </c>
    </row>
    <row r="66" spans="1:4" x14ac:dyDescent="0.25">
      <c r="A66" s="29" t="s">
        <v>593</v>
      </c>
      <c r="B66" s="35">
        <v>18000</v>
      </c>
      <c r="C66" s="34">
        <v>0.25</v>
      </c>
      <c r="D66" s="34">
        <v>0.25</v>
      </c>
    </row>
    <row r="67" spans="1:4" x14ac:dyDescent="0.25">
      <c r="A67" s="30" t="s">
        <v>596</v>
      </c>
      <c r="B67" s="35">
        <v>9000</v>
      </c>
      <c r="C67" s="34">
        <v>0.25</v>
      </c>
      <c r="D67" s="34">
        <v>0.25</v>
      </c>
    </row>
    <row r="68" spans="1:4" x14ac:dyDescent="0.25">
      <c r="A68" s="30" t="s">
        <v>594</v>
      </c>
      <c r="B68" s="35">
        <v>9000</v>
      </c>
      <c r="C68" s="34">
        <v>0.25</v>
      </c>
      <c r="D68" s="34">
        <v>0.25</v>
      </c>
    </row>
    <row r="69" spans="1:4" x14ac:dyDescent="0.25">
      <c r="A69" s="27" t="s">
        <v>20</v>
      </c>
      <c r="B69" s="35">
        <v>25555</v>
      </c>
      <c r="C69" s="34"/>
      <c r="D69" s="34"/>
    </row>
    <row r="70" spans="1:4" x14ac:dyDescent="0.25">
      <c r="A70" s="28" t="s">
        <v>20</v>
      </c>
      <c r="B70" s="35">
        <v>25555</v>
      </c>
      <c r="C70" s="34"/>
      <c r="D70" s="34"/>
    </row>
    <row r="71" spans="1:4" x14ac:dyDescent="0.25">
      <c r="A71" s="29" t="s">
        <v>9</v>
      </c>
      <c r="B71" s="35">
        <v>25555</v>
      </c>
      <c r="C71" s="34"/>
      <c r="D71" s="34"/>
    </row>
    <row r="72" spans="1:4" x14ac:dyDescent="0.25">
      <c r="A72" s="30" t="s">
        <v>20</v>
      </c>
      <c r="B72" s="35">
        <v>25555</v>
      </c>
      <c r="C72" s="34"/>
      <c r="D72" s="34"/>
    </row>
    <row r="73" spans="1:4" x14ac:dyDescent="0.25">
      <c r="A73" s="27" t="s">
        <v>602</v>
      </c>
      <c r="B73" s="35">
        <v>23839966.989459999</v>
      </c>
      <c r="C73" s="34">
        <v>0.8</v>
      </c>
      <c r="D73" s="34">
        <v>0.8</v>
      </c>
    </row>
    <row r="74" spans="1:4" x14ac:dyDescent="0.25">
      <c r="A74" s="28" t="s">
        <v>685</v>
      </c>
      <c r="B74" s="35">
        <v>100000</v>
      </c>
      <c r="C74" s="34">
        <v>0.25</v>
      </c>
      <c r="D74" s="34">
        <v>0.25</v>
      </c>
    </row>
    <row r="75" spans="1:4" x14ac:dyDescent="0.25">
      <c r="A75" s="29" t="s">
        <v>686</v>
      </c>
      <c r="B75" s="35">
        <v>100000</v>
      </c>
      <c r="C75" s="34">
        <v>0.25</v>
      </c>
      <c r="D75" s="34">
        <v>0.25</v>
      </c>
    </row>
    <row r="76" spans="1:4" x14ac:dyDescent="0.25">
      <c r="A76" s="30" t="s">
        <v>690</v>
      </c>
      <c r="B76" s="35">
        <v>0</v>
      </c>
      <c r="C76" s="34">
        <v>0.25</v>
      </c>
      <c r="D76" s="34">
        <v>0.25</v>
      </c>
    </row>
    <row r="77" spans="1:4" x14ac:dyDescent="0.25">
      <c r="A77" s="30" t="s">
        <v>687</v>
      </c>
      <c r="B77" s="35">
        <v>0</v>
      </c>
      <c r="C77" s="34">
        <v>0.25</v>
      </c>
      <c r="D77" s="34">
        <v>0.25</v>
      </c>
    </row>
    <row r="78" spans="1:4" x14ac:dyDescent="0.25">
      <c r="A78" s="30" t="s">
        <v>689</v>
      </c>
      <c r="B78" s="35">
        <v>100000</v>
      </c>
      <c r="C78" s="34">
        <v>0.25</v>
      </c>
      <c r="D78" s="34">
        <v>0.25</v>
      </c>
    </row>
    <row r="79" spans="1:4" x14ac:dyDescent="0.25">
      <c r="A79" s="28" t="s">
        <v>627</v>
      </c>
      <c r="B79" s="35">
        <v>23017448.919999998</v>
      </c>
      <c r="C79" s="34">
        <v>0.8</v>
      </c>
      <c r="D79" s="34">
        <v>0.8</v>
      </c>
    </row>
    <row r="80" spans="1:4" x14ac:dyDescent="0.25">
      <c r="A80" s="29" t="s">
        <v>9</v>
      </c>
      <c r="B80" s="35">
        <v>0</v>
      </c>
      <c r="C80" s="34"/>
      <c r="D80" s="34"/>
    </row>
    <row r="81" spans="1:4" x14ac:dyDescent="0.25">
      <c r="A81" s="30" t="s">
        <v>628</v>
      </c>
      <c r="B81" s="35">
        <v>0</v>
      </c>
      <c r="C81" s="34"/>
      <c r="D81" s="34"/>
    </row>
    <row r="82" spans="1:4" x14ac:dyDescent="0.25">
      <c r="A82" s="30" t="s">
        <v>656</v>
      </c>
      <c r="B82" s="35">
        <v>0</v>
      </c>
      <c r="C82" s="34"/>
      <c r="D82" s="34"/>
    </row>
    <row r="83" spans="1:4" x14ac:dyDescent="0.25">
      <c r="A83" s="30" t="s">
        <v>629</v>
      </c>
      <c r="B83" s="35">
        <v>0</v>
      </c>
      <c r="C83" s="34"/>
      <c r="D83" s="34"/>
    </row>
    <row r="84" spans="1:4" x14ac:dyDescent="0.25">
      <c r="A84" s="30" t="s">
        <v>657</v>
      </c>
      <c r="B84" s="35">
        <v>0</v>
      </c>
      <c r="C84" s="34"/>
      <c r="D84" s="34"/>
    </row>
    <row r="85" spans="1:4" x14ac:dyDescent="0.25">
      <c r="A85" s="29" t="s">
        <v>669</v>
      </c>
      <c r="B85" s="35">
        <v>0</v>
      </c>
      <c r="C85" s="34">
        <v>0</v>
      </c>
      <c r="D85" s="34">
        <v>0.25</v>
      </c>
    </row>
    <row r="86" spans="1:4" x14ac:dyDescent="0.25">
      <c r="A86" s="30" t="s">
        <v>670</v>
      </c>
      <c r="B86" s="35">
        <v>0</v>
      </c>
      <c r="C86" s="34">
        <v>0</v>
      </c>
      <c r="D86" s="34">
        <v>0.25</v>
      </c>
    </row>
    <row r="87" spans="1:4" x14ac:dyDescent="0.25">
      <c r="A87" s="29" t="s">
        <v>664</v>
      </c>
      <c r="B87" s="35">
        <v>0</v>
      </c>
      <c r="C87" s="34">
        <v>0</v>
      </c>
      <c r="D87" s="34">
        <v>0.25</v>
      </c>
    </row>
    <row r="88" spans="1:4" x14ac:dyDescent="0.25">
      <c r="A88" s="30" t="s">
        <v>665</v>
      </c>
      <c r="B88" s="35">
        <v>0</v>
      </c>
      <c r="C88" s="34">
        <v>0</v>
      </c>
      <c r="D88" s="34">
        <v>0.25</v>
      </c>
    </row>
    <row r="89" spans="1:4" x14ac:dyDescent="0.25">
      <c r="A89" s="29" t="s">
        <v>667</v>
      </c>
      <c r="B89" s="35">
        <v>51780</v>
      </c>
      <c r="C89" s="34">
        <v>0</v>
      </c>
      <c r="D89" s="34">
        <v>0.25</v>
      </c>
    </row>
    <row r="90" spans="1:4" x14ac:dyDescent="0.25">
      <c r="A90" s="30" t="s">
        <v>668</v>
      </c>
      <c r="B90" s="35">
        <v>51780</v>
      </c>
      <c r="C90" s="34">
        <v>0</v>
      </c>
      <c r="D90" s="34">
        <v>0.25</v>
      </c>
    </row>
    <row r="91" spans="1:4" x14ac:dyDescent="0.25">
      <c r="A91" s="29" t="s">
        <v>662</v>
      </c>
      <c r="B91" s="35">
        <v>0</v>
      </c>
      <c r="C91" s="34">
        <v>0</v>
      </c>
      <c r="D91" s="34">
        <v>0.2</v>
      </c>
    </row>
    <row r="92" spans="1:4" x14ac:dyDescent="0.25">
      <c r="A92" s="30" t="s">
        <v>663</v>
      </c>
      <c r="B92" s="35">
        <v>0</v>
      </c>
      <c r="C92" s="34">
        <v>0</v>
      </c>
      <c r="D92" s="34">
        <v>0.2</v>
      </c>
    </row>
    <row r="93" spans="1:4" x14ac:dyDescent="0.25">
      <c r="A93" s="29" t="s">
        <v>651</v>
      </c>
      <c r="B93" s="35">
        <v>3932215.25</v>
      </c>
      <c r="C93" s="34">
        <v>0.1</v>
      </c>
      <c r="D93" s="34">
        <v>0.8</v>
      </c>
    </row>
    <row r="94" spans="1:4" x14ac:dyDescent="0.25">
      <c r="A94" s="30" t="s">
        <v>652</v>
      </c>
      <c r="B94" s="35">
        <v>3932215.25</v>
      </c>
      <c r="C94" s="34">
        <v>0.1</v>
      </c>
      <c r="D94" s="34">
        <v>0.8</v>
      </c>
    </row>
    <row r="95" spans="1:4" x14ac:dyDescent="0.25">
      <c r="A95" s="29" t="s">
        <v>633</v>
      </c>
      <c r="B95" s="35">
        <v>5400000</v>
      </c>
      <c r="C95" s="34"/>
      <c r="D95" s="34">
        <v>0.8</v>
      </c>
    </row>
    <row r="96" spans="1:4" x14ac:dyDescent="0.25">
      <c r="A96" s="30" t="s">
        <v>634</v>
      </c>
      <c r="B96" s="35">
        <v>5400000</v>
      </c>
      <c r="C96" s="34"/>
      <c r="D96" s="34">
        <v>0.8</v>
      </c>
    </row>
    <row r="97" spans="1:4" x14ac:dyDescent="0.25">
      <c r="A97" s="29" t="s">
        <v>636</v>
      </c>
      <c r="B97" s="35">
        <v>1375000</v>
      </c>
      <c r="C97" s="34"/>
      <c r="D97" s="34">
        <v>0.8</v>
      </c>
    </row>
    <row r="98" spans="1:4" x14ac:dyDescent="0.25">
      <c r="A98" s="30" t="s">
        <v>637</v>
      </c>
      <c r="B98" s="35">
        <v>1375000</v>
      </c>
      <c r="C98" s="34"/>
      <c r="D98" s="34">
        <v>0.8</v>
      </c>
    </row>
    <row r="99" spans="1:4" x14ac:dyDescent="0.25">
      <c r="A99" s="29" t="s">
        <v>639</v>
      </c>
      <c r="B99" s="35">
        <v>3500000</v>
      </c>
      <c r="C99" s="34"/>
      <c r="D99" s="34">
        <v>0.8</v>
      </c>
    </row>
    <row r="100" spans="1:4" x14ac:dyDescent="0.25">
      <c r="A100" s="30" t="s">
        <v>640</v>
      </c>
      <c r="B100" s="35">
        <v>3500000</v>
      </c>
      <c r="C100" s="34"/>
      <c r="D100" s="34">
        <v>0.8</v>
      </c>
    </row>
    <row r="101" spans="1:4" x14ac:dyDescent="0.25">
      <c r="A101" s="29" t="s">
        <v>648</v>
      </c>
      <c r="B101" s="35">
        <v>0</v>
      </c>
      <c r="C101" s="34">
        <v>0.8</v>
      </c>
      <c r="D101" s="34"/>
    </row>
    <row r="102" spans="1:4" x14ac:dyDescent="0.25">
      <c r="A102" s="30" t="s">
        <v>649</v>
      </c>
      <c r="B102" s="35">
        <v>0</v>
      </c>
      <c r="C102" s="34">
        <v>0.8</v>
      </c>
      <c r="D102" s="34"/>
    </row>
    <row r="103" spans="1:4" x14ac:dyDescent="0.25">
      <c r="A103" s="29" t="s">
        <v>642</v>
      </c>
      <c r="B103" s="35">
        <v>3575755.02</v>
      </c>
      <c r="C103" s="34"/>
      <c r="D103" s="34">
        <v>0.8</v>
      </c>
    </row>
    <row r="104" spans="1:4" x14ac:dyDescent="0.25">
      <c r="A104" s="30" t="s">
        <v>643</v>
      </c>
      <c r="B104" s="35">
        <v>3575755.02</v>
      </c>
      <c r="C104" s="34"/>
      <c r="D104" s="34">
        <v>0.8</v>
      </c>
    </row>
    <row r="105" spans="1:4" x14ac:dyDescent="0.25">
      <c r="A105" s="29" t="s">
        <v>645</v>
      </c>
      <c r="B105" s="35">
        <v>3182698.65</v>
      </c>
      <c r="C105" s="34"/>
      <c r="D105" s="34">
        <v>0.8</v>
      </c>
    </row>
    <row r="106" spans="1:4" x14ac:dyDescent="0.25">
      <c r="A106" s="30" t="s">
        <v>646</v>
      </c>
      <c r="B106" s="35">
        <v>3182698.65</v>
      </c>
      <c r="C106" s="34"/>
      <c r="D106" s="34">
        <v>0.8</v>
      </c>
    </row>
    <row r="107" spans="1:4" x14ac:dyDescent="0.25">
      <c r="A107" s="29" t="s">
        <v>658</v>
      </c>
      <c r="B107" s="35">
        <v>0</v>
      </c>
      <c r="C107" s="34"/>
      <c r="D107" s="34">
        <v>0.25</v>
      </c>
    </row>
    <row r="108" spans="1:4" x14ac:dyDescent="0.25">
      <c r="A108" s="30" t="s">
        <v>659</v>
      </c>
      <c r="B108" s="35">
        <v>0</v>
      </c>
      <c r="C108" s="34"/>
      <c r="D108" s="34"/>
    </row>
    <row r="109" spans="1:4" x14ac:dyDescent="0.25">
      <c r="A109" s="30" t="s">
        <v>666</v>
      </c>
      <c r="B109" s="35">
        <v>0</v>
      </c>
      <c r="C109" s="34"/>
      <c r="D109" s="34">
        <v>0.25</v>
      </c>
    </row>
    <row r="110" spans="1:4" x14ac:dyDescent="0.25">
      <c r="A110" s="29" t="s">
        <v>630</v>
      </c>
      <c r="B110" s="35">
        <v>2000000</v>
      </c>
      <c r="C110" s="34"/>
      <c r="D110" s="34">
        <v>0.8</v>
      </c>
    </row>
    <row r="111" spans="1:4" x14ac:dyDescent="0.25">
      <c r="A111" s="30" t="s">
        <v>631</v>
      </c>
      <c r="B111" s="35">
        <v>2000000</v>
      </c>
      <c r="C111" s="34"/>
      <c r="D111" s="34">
        <v>0.8</v>
      </c>
    </row>
    <row r="112" spans="1:4" x14ac:dyDescent="0.25">
      <c r="A112" s="29" t="s">
        <v>654</v>
      </c>
      <c r="B112" s="35">
        <v>0</v>
      </c>
      <c r="C112" s="34"/>
      <c r="D112" s="34"/>
    </row>
    <row r="113" spans="1:4" x14ac:dyDescent="0.25">
      <c r="A113" s="30" t="s">
        <v>655</v>
      </c>
      <c r="B113" s="35">
        <v>0</v>
      </c>
      <c r="C113" s="34"/>
      <c r="D113" s="34"/>
    </row>
    <row r="114" spans="1:4" x14ac:dyDescent="0.25">
      <c r="A114" s="28" t="s">
        <v>610</v>
      </c>
      <c r="B114" s="35">
        <v>1950</v>
      </c>
      <c r="C114" s="34">
        <v>0.25</v>
      </c>
      <c r="D114" s="34">
        <v>0.5</v>
      </c>
    </row>
    <row r="115" spans="1:4" x14ac:dyDescent="0.25">
      <c r="A115" s="29" t="s">
        <v>9</v>
      </c>
      <c r="B115" s="35">
        <v>0</v>
      </c>
      <c r="C115" s="34"/>
      <c r="D115" s="34"/>
    </row>
    <row r="116" spans="1:4" x14ac:dyDescent="0.25">
      <c r="A116" s="30" t="s">
        <v>616</v>
      </c>
      <c r="B116" s="35">
        <v>0</v>
      </c>
      <c r="C116" s="34"/>
      <c r="D116" s="34"/>
    </row>
    <row r="117" spans="1:4" x14ac:dyDescent="0.25">
      <c r="A117" s="29" t="s">
        <v>624</v>
      </c>
      <c r="B117" s="35">
        <v>0</v>
      </c>
      <c r="C117" s="34">
        <v>0</v>
      </c>
      <c r="D117" s="34"/>
    </row>
    <row r="118" spans="1:4" x14ac:dyDescent="0.25">
      <c r="A118" s="30" t="s">
        <v>625</v>
      </c>
      <c r="B118" s="35">
        <v>0</v>
      </c>
      <c r="C118" s="34">
        <v>0</v>
      </c>
      <c r="D118" s="34"/>
    </row>
    <row r="119" spans="1:4" x14ac:dyDescent="0.25">
      <c r="A119" s="29" t="s">
        <v>613</v>
      </c>
      <c r="B119" s="35">
        <v>0</v>
      </c>
      <c r="C119" s="34">
        <v>0</v>
      </c>
      <c r="D119" s="34"/>
    </row>
    <row r="120" spans="1:4" x14ac:dyDescent="0.25">
      <c r="A120" s="30" t="s">
        <v>614</v>
      </c>
      <c r="B120" s="35">
        <v>0</v>
      </c>
      <c r="C120" s="34">
        <v>0</v>
      </c>
      <c r="D120" s="34"/>
    </row>
    <row r="121" spans="1:4" x14ac:dyDescent="0.25">
      <c r="A121" s="29" t="s">
        <v>622</v>
      </c>
      <c r="B121" s="35">
        <v>950</v>
      </c>
      <c r="C121" s="34">
        <v>0</v>
      </c>
      <c r="D121" s="34">
        <v>0.5</v>
      </c>
    </row>
    <row r="122" spans="1:4" x14ac:dyDescent="0.25">
      <c r="A122" s="30" t="s">
        <v>626</v>
      </c>
      <c r="B122" s="35">
        <v>950</v>
      </c>
      <c r="C122" s="34"/>
      <c r="D122" s="34">
        <v>0.5</v>
      </c>
    </row>
    <row r="123" spans="1:4" x14ac:dyDescent="0.25">
      <c r="A123" s="30" t="s">
        <v>623</v>
      </c>
      <c r="B123" s="35">
        <v>0</v>
      </c>
      <c r="C123" s="34">
        <v>0</v>
      </c>
      <c r="D123" s="34"/>
    </row>
    <row r="124" spans="1:4" x14ac:dyDescent="0.25">
      <c r="A124" s="29" t="s">
        <v>617</v>
      </c>
      <c r="B124" s="35">
        <v>0</v>
      </c>
      <c r="C124" s="34">
        <v>0</v>
      </c>
      <c r="D124" s="34"/>
    </row>
    <row r="125" spans="1:4" x14ac:dyDescent="0.25">
      <c r="A125" s="30" t="s">
        <v>618</v>
      </c>
      <c r="B125" s="35">
        <v>0</v>
      </c>
      <c r="C125" s="34">
        <v>0</v>
      </c>
      <c r="D125" s="34"/>
    </row>
    <row r="126" spans="1:4" x14ac:dyDescent="0.25">
      <c r="A126" s="29" t="s">
        <v>619</v>
      </c>
      <c r="B126" s="35">
        <v>0</v>
      </c>
      <c r="C126" s="34">
        <v>0</v>
      </c>
      <c r="D126" s="34"/>
    </row>
    <row r="127" spans="1:4" x14ac:dyDescent="0.25">
      <c r="A127" s="30" t="s">
        <v>620</v>
      </c>
      <c r="B127" s="35">
        <v>0</v>
      </c>
      <c r="C127" s="34">
        <v>0</v>
      </c>
      <c r="D127" s="34"/>
    </row>
    <row r="128" spans="1:4" x14ac:dyDescent="0.25">
      <c r="A128" s="29" t="s">
        <v>611</v>
      </c>
      <c r="B128" s="35">
        <v>1000</v>
      </c>
      <c r="C128" s="34">
        <v>0.25</v>
      </c>
      <c r="D128" s="34">
        <v>0.25</v>
      </c>
    </row>
    <row r="129" spans="1:4" x14ac:dyDescent="0.25">
      <c r="A129" s="30" t="s">
        <v>612</v>
      </c>
      <c r="B129" s="35">
        <v>1000</v>
      </c>
      <c r="C129" s="34">
        <v>0.25</v>
      </c>
      <c r="D129" s="34">
        <v>0.25</v>
      </c>
    </row>
    <row r="130" spans="1:4" x14ac:dyDescent="0.25">
      <c r="A130" s="28" t="s">
        <v>672</v>
      </c>
      <c r="B130" s="35">
        <v>372950</v>
      </c>
      <c r="C130" s="34">
        <v>0.33</v>
      </c>
      <c r="D130" s="34">
        <v>0.5</v>
      </c>
    </row>
    <row r="131" spans="1:4" x14ac:dyDescent="0.25">
      <c r="A131" s="29" t="s">
        <v>9</v>
      </c>
      <c r="B131" s="35">
        <v>372950</v>
      </c>
      <c r="C131" s="34">
        <v>0.33</v>
      </c>
      <c r="D131" s="34">
        <v>0.5</v>
      </c>
    </row>
    <row r="132" spans="1:4" x14ac:dyDescent="0.25">
      <c r="A132" s="30" t="s">
        <v>676</v>
      </c>
      <c r="B132" s="35">
        <v>0</v>
      </c>
      <c r="C132" s="34"/>
      <c r="D132" s="34"/>
    </row>
    <row r="133" spans="1:4" x14ac:dyDescent="0.25">
      <c r="A133" s="30" t="s">
        <v>677</v>
      </c>
      <c r="B133" s="35">
        <v>0</v>
      </c>
      <c r="C133" s="34"/>
      <c r="D133" s="34"/>
    </row>
    <row r="134" spans="1:4" x14ac:dyDescent="0.25">
      <c r="A134" s="30" t="s">
        <v>674</v>
      </c>
      <c r="B134" s="35">
        <v>65000</v>
      </c>
      <c r="C134" s="34">
        <v>0.25</v>
      </c>
      <c r="D134" s="34">
        <v>0.25</v>
      </c>
    </row>
    <row r="135" spans="1:4" x14ac:dyDescent="0.25">
      <c r="A135" s="30" t="s">
        <v>680</v>
      </c>
      <c r="B135" s="35">
        <v>27000</v>
      </c>
      <c r="C135" s="34">
        <v>0.25</v>
      </c>
      <c r="D135" s="34">
        <v>0.25</v>
      </c>
    </row>
    <row r="136" spans="1:4" x14ac:dyDescent="0.25">
      <c r="A136" s="30" t="s">
        <v>683</v>
      </c>
      <c r="B136" s="35">
        <v>3000</v>
      </c>
      <c r="C136" s="34"/>
      <c r="D136" s="34">
        <v>0.5</v>
      </c>
    </row>
    <row r="137" spans="1:4" x14ac:dyDescent="0.25">
      <c r="A137" s="30" t="s">
        <v>681</v>
      </c>
      <c r="B137" s="35">
        <v>3500</v>
      </c>
      <c r="C137" s="34">
        <v>0.33</v>
      </c>
      <c r="D137" s="34">
        <v>0.33</v>
      </c>
    </row>
    <row r="138" spans="1:4" x14ac:dyDescent="0.25">
      <c r="A138" s="30" t="s">
        <v>682</v>
      </c>
      <c r="B138" s="35">
        <v>32000</v>
      </c>
      <c r="C138" s="34">
        <v>0.25</v>
      </c>
      <c r="D138" s="34">
        <v>0.25</v>
      </c>
    </row>
    <row r="139" spans="1:4" x14ac:dyDescent="0.25">
      <c r="A139" s="30" t="s">
        <v>675</v>
      </c>
      <c r="B139" s="35">
        <v>10000</v>
      </c>
      <c r="C139" s="34">
        <v>0.25</v>
      </c>
      <c r="D139" s="34">
        <v>0.25</v>
      </c>
    </row>
    <row r="140" spans="1:4" x14ac:dyDescent="0.25">
      <c r="A140" s="30" t="s">
        <v>673</v>
      </c>
      <c r="B140" s="35">
        <v>232450</v>
      </c>
      <c r="C140" s="34">
        <v>0.25</v>
      </c>
      <c r="D140" s="34">
        <v>0.25</v>
      </c>
    </row>
    <row r="141" spans="1:4" x14ac:dyDescent="0.25">
      <c r="A141" s="30" t="s">
        <v>684</v>
      </c>
      <c r="B141" s="35">
        <v>0</v>
      </c>
      <c r="C141" s="34"/>
      <c r="D141" s="34"/>
    </row>
    <row r="142" spans="1:4" x14ac:dyDescent="0.25">
      <c r="A142" s="29" t="s">
        <v>678</v>
      </c>
      <c r="B142" s="35">
        <v>0</v>
      </c>
      <c r="C142" s="34"/>
      <c r="D142" s="34"/>
    </row>
    <row r="143" spans="1:4" x14ac:dyDescent="0.25">
      <c r="A143" s="30" t="s">
        <v>679</v>
      </c>
      <c r="B143" s="35">
        <v>0</v>
      </c>
      <c r="C143" s="34"/>
      <c r="D143" s="34"/>
    </row>
    <row r="144" spans="1:4" x14ac:dyDescent="0.25">
      <c r="A144" s="28" t="s">
        <v>98</v>
      </c>
      <c r="B144" s="35">
        <v>342768.06946000003</v>
      </c>
      <c r="C144" s="34"/>
      <c r="D144" s="34"/>
    </row>
    <row r="145" spans="1:4" x14ac:dyDescent="0.25">
      <c r="A145" s="29" t="s">
        <v>9</v>
      </c>
      <c r="B145" s="35">
        <v>342768.06946000003</v>
      </c>
      <c r="C145" s="34"/>
      <c r="D145" s="34"/>
    </row>
    <row r="146" spans="1:4" x14ac:dyDescent="0.25">
      <c r="A146" s="30" t="s">
        <v>101</v>
      </c>
      <c r="B146" s="35">
        <v>18907.2</v>
      </c>
      <c r="C146" s="34"/>
      <c r="D146" s="34"/>
    </row>
    <row r="147" spans="1:4" x14ac:dyDescent="0.25">
      <c r="A147" s="30" t="s">
        <v>102</v>
      </c>
      <c r="B147" s="35">
        <v>13197.93397</v>
      </c>
      <c r="C147" s="34"/>
      <c r="D147" s="34"/>
    </row>
    <row r="148" spans="1:4" x14ac:dyDescent="0.25">
      <c r="A148" s="30" t="s">
        <v>99</v>
      </c>
      <c r="B148" s="35">
        <v>45809.674290000003</v>
      </c>
      <c r="C148" s="34"/>
      <c r="D148" s="34"/>
    </row>
    <row r="149" spans="1:4" x14ac:dyDescent="0.25">
      <c r="A149" s="30" t="s">
        <v>100</v>
      </c>
      <c r="B149" s="35">
        <v>264853.26120000001</v>
      </c>
      <c r="C149" s="34"/>
      <c r="D149" s="34"/>
    </row>
    <row r="150" spans="1:4" x14ac:dyDescent="0.25">
      <c r="A150" s="28" t="s">
        <v>603</v>
      </c>
      <c r="B150" s="35">
        <v>4850</v>
      </c>
      <c r="C150" s="34">
        <v>0.25</v>
      </c>
      <c r="D150" s="34">
        <v>0.5</v>
      </c>
    </row>
    <row r="151" spans="1:4" x14ac:dyDescent="0.25">
      <c r="A151" s="29" t="s">
        <v>9</v>
      </c>
      <c r="B151" s="35">
        <v>4850</v>
      </c>
      <c r="C151" s="34">
        <v>0.25</v>
      </c>
      <c r="D151" s="34">
        <v>0.5</v>
      </c>
    </row>
    <row r="152" spans="1:4" x14ac:dyDescent="0.25">
      <c r="A152" s="30" t="s">
        <v>607</v>
      </c>
      <c r="B152" s="35">
        <v>2850</v>
      </c>
      <c r="C152" s="34"/>
      <c r="D152" s="34">
        <v>0.5</v>
      </c>
    </row>
    <row r="153" spans="1:4" x14ac:dyDescent="0.25">
      <c r="A153" s="30" t="s">
        <v>605</v>
      </c>
      <c r="B153" s="35">
        <v>0</v>
      </c>
      <c r="C153" s="34"/>
      <c r="D153" s="34"/>
    </row>
    <row r="154" spans="1:4" x14ac:dyDescent="0.25">
      <c r="A154" s="30" t="s">
        <v>609</v>
      </c>
      <c r="B154" s="35">
        <v>0</v>
      </c>
      <c r="C154" s="34"/>
      <c r="D154" s="34"/>
    </row>
    <row r="155" spans="1:4" x14ac:dyDescent="0.25">
      <c r="A155" s="30" t="s">
        <v>606</v>
      </c>
      <c r="B155" s="35">
        <v>0</v>
      </c>
      <c r="C155" s="34"/>
      <c r="D155" s="34"/>
    </row>
    <row r="156" spans="1:4" x14ac:dyDescent="0.25">
      <c r="A156" s="30" t="s">
        <v>604</v>
      </c>
      <c r="B156" s="35">
        <v>2000</v>
      </c>
      <c r="C156" s="34">
        <v>0.25</v>
      </c>
      <c r="D156" s="34">
        <v>0.25</v>
      </c>
    </row>
    <row r="157" spans="1:4" x14ac:dyDescent="0.25">
      <c r="A157" s="30" t="s">
        <v>608</v>
      </c>
      <c r="B157" s="35">
        <v>0</v>
      </c>
      <c r="C157" s="34"/>
      <c r="D157" s="34"/>
    </row>
    <row r="158" spans="1:4" x14ac:dyDescent="0.25">
      <c r="A158" s="27" t="s">
        <v>758</v>
      </c>
      <c r="B158" s="35">
        <v>0</v>
      </c>
      <c r="C158" s="34"/>
      <c r="D158" s="34"/>
    </row>
    <row r="159" spans="1:4" x14ac:dyDescent="0.25">
      <c r="A159" s="28" t="s">
        <v>776</v>
      </c>
      <c r="B159" s="35">
        <v>0</v>
      </c>
      <c r="C159" s="34"/>
      <c r="D159" s="34"/>
    </row>
    <row r="160" spans="1:4" x14ac:dyDescent="0.25">
      <c r="A160" s="29" t="s">
        <v>9</v>
      </c>
      <c r="B160" s="35">
        <v>0</v>
      </c>
      <c r="C160" s="34"/>
      <c r="D160" s="34"/>
    </row>
    <row r="161" spans="1:4" x14ac:dyDescent="0.25">
      <c r="A161" s="30" t="s">
        <v>779</v>
      </c>
      <c r="B161" s="35">
        <v>0</v>
      </c>
      <c r="C161" s="34"/>
      <c r="D161" s="34"/>
    </row>
    <row r="162" spans="1:4" x14ac:dyDescent="0.25">
      <c r="A162" s="27" t="s">
        <v>376</v>
      </c>
      <c r="B162" s="35">
        <v>0</v>
      </c>
      <c r="C162" s="34">
        <v>0</v>
      </c>
      <c r="D162" s="34"/>
    </row>
    <row r="163" spans="1:4" x14ac:dyDescent="0.25">
      <c r="A163" s="28" t="s">
        <v>410</v>
      </c>
      <c r="B163" s="35">
        <v>0</v>
      </c>
      <c r="C163" s="34">
        <v>0</v>
      </c>
      <c r="D163" s="34"/>
    </row>
    <row r="164" spans="1:4" x14ac:dyDescent="0.25">
      <c r="A164" s="29" t="s">
        <v>9</v>
      </c>
      <c r="B164" s="35">
        <v>0</v>
      </c>
      <c r="C164" s="34"/>
      <c r="D164" s="34"/>
    </row>
    <row r="165" spans="1:4" x14ac:dyDescent="0.25">
      <c r="A165" s="30" t="s">
        <v>411</v>
      </c>
      <c r="B165" s="35">
        <v>0</v>
      </c>
      <c r="C165" s="34"/>
      <c r="D165" s="34"/>
    </row>
    <row r="166" spans="1:4" x14ac:dyDescent="0.25">
      <c r="A166" s="30" t="s">
        <v>413</v>
      </c>
      <c r="B166" s="35">
        <v>0</v>
      </c>
      <c r="C166" s="34"/>
      <c r="D166" s="34"/>
    </row>
    <row r="167" spans="1:4" x14ac:dyDescent="0.25">
      <c r="A167" s="30" t="s">
        <v>412</v>
      </c>
      <c r="B167" s="35">
        <v>0</v>
      </c>
      <c r="C167" s="34"/>
      <c r="D167" s="34"/>
    </row>
    <row r="168" spans="1:4" x14ac:dyDescent="0.25">
      <c r="A168" s="29" t="s">
        <v>414</v>
      </c>
      <c r="B168" s="35">
        <v>0</v>
      </c>
      <c r="C168" s="34">
        <v>0</v>
      </c>
      <c r="D168" s="34"/>
    </row>
    <row r="169" spans="1:4" x14ac:dyDescent="0.25">
      <c r="A169" s="30" t="s">
        <v>415</v>
      </c>
      <c r="B169" s="35">
        <v>0</v>
      </c>
      <c r="C169" s="34">
        <v>0</v>
      </c>
      <c r="D169" s="34"/>
    </row>
    <row r="170" spans="1:4" x14ac:dyDescent="0.25">
      <c r="A170" s="26" t="s">
        <v>923</v>
      </c>
      <c r="B170" s="35">
        <v>515135.37096000003</v>
      </c>
      <c r="C170" s="34">
        <v>0.25</v>
      </c>
      <c r="D170" s="34">
        <v>0.25</v>
      </c>
    </row>
    <row r="171" spans="1:4" x14ac:dyDescent="0.25">
      <c r="A171" s="27" t="s">
        <v>19</v>
      </c>
      <c r="B171" s="35">
        <v>69700</v>
      </c>
      <c r="C171" s="34"/>
      <c r="D171" s="34"/>
    </row>
    <row r="172" spans="1:4" x14ac:dyDescent="0.25">
      <c r="A172" s="28" t="s">
        <v>19</v>
      </c>
      <c r="B172" s="35">
        <v>69700</v>
      </c>
      <c r="C172" s="34"/>
      <c r="D172" s="34"/>
    </row>
    <row r="173" spans="1:4" x14ac:dyDescent="0.25">
      <c r="A173" s="29" t="s">
        <v>9</v>
      </c>
      <c r="B173" s="35">
        <v>69700</v>
      </c>
      <c r="C173" s="34"/>
      <c r="D173" s="34"/>
    </row>
    <row r="174" spans="1:4" x14ac:dyDescent="0.25">
      <c r="A174" s="30" t="s">
        <v>19</v>
      </c>
      <c r="B174" s="35">
        <v>69700</v>
      </c>
      <c r="C174" s="34"/>
      <c r="D174" s="34"/>
    </row>
    <row r="175" spans="1:4" x14ac:dyDescent="0.25">
      <c r="A175" s="27" t="s">
        <v>758</v>
      </c>
      <c r="B175" s="35">
        <v>445435.37096000003</v>
      </c>
      <c r="C175" s="34">
        <v>0.25</v>
      </c>
      <c r="D175" s="34">
        <v>0.25</v>
      </c>
    </row>
    <row r="176" spans="1:4" x14ac:dyDescent="0.25">
      <c r="A176" s="28" t="s">
        <v>791</v>
      </c>
      <c r="B176" s="35">
        <v>2000</v>
      </c>
      <c r="C176" s="34">
        <v>0</v>
      </c>
      <c r="D176" s="34">
        <v>0.25</v>
      </c>
    </row>
    <row r="177" spans="1:4" x14ac:dyDescent="0.25">
      <c r="A177" s="29" t="s">
        <v>9</v>
      </c>
      <c r="B177" s="35">
        <v>0</v>
      </c>
      <c r="C177" s="34"/>
      <c r="D177" s="34"/>
    </row>
    <row r="178" spans="1:4" x14ac:dyDescent="0.25">
      <c r="A178" s="30" t="s">
        <v>799</v>
      </c>
      <c r="B178" s="35">
        <v>0</v>
      </c>
      <c r="C178" s="34"/>
      <c r="D178" s="34"/>
    </row>
    <row r="179" spans="1:4" x14ac:dyDescent="0.25">
      <c r="A179" s="29" t="s">
        <v>792</v>
      </c>
      <c r="B179" s="35">
        <v>2000</v>
      </c>
      <c r="C179" s="34">
        <v>0</v>
      </c>
      <c r="D179" s="34">
        <v>0.25</v>
      </c>
    </row>
    <row r="180" spans="1:4" x14ac:dyDescent="0.25">
      <c r="A180" s="30" t="s">
        <v>796</v>
      </c>
      <c r="B180" s="35">
        <v>0</v>
      </c>
      <c r="C180" s="34">
        <v>0</v>
      </c>
      <c r="D180" s="34"/>
    </row>
    <row r="181" spans="1:4" x14ac:dyDescent="0.25">
      <c r="A181" s="30" t="s">
        <v>798</v>
      </c>
      <c r="B181" s="35">
        <v>1000</v>
      </c>
      <c r="C181" s="34">
        <v>0</v>
      </c>
      <c r="D181" s="34">
        <v>0.25</v>
      </c>
    </row>
    <row r="182" spans="1:4" x14ac:dyDescent="0.25">
      <c r="A182" s="30" t="s">
        <v>793</v>
      </c>
      <c r="B182" s="35">
        <v>1000</v>
      </c>
      <c r="C182" s="34">
        <v>0</v>
      </c>
      <c r="D182" s="34">
        <v>0.25</v>
      </c>
    </row>
    <row r="183" spans="1:4" x14ac:dyDescent="0.25">
      <c r="A183" s="28" t="s">
        <v>785</v>
      </c>
      <c r="B183" s="35">
        <v>15000</v>
      </c>
      <c r="C183" s="34">
        <v>0</v>
      </c>
      <c r="D183" s="34">
        <v>0.25</v>
      </c>
    </row>
    <row r="184" spans="1:4" x14ac:dyDescent="0.25">
      <c r="A184" s="29" t="s">
        <v>786</v>
      </c>
      <c r="B184" s="35">
        <v>15000</v>
      </c>
      <c r="C184" s="34">
        <v>0</v>
      </c>
      <c r="D184" s="34">
        <v>0.25</v>
      </c>
    </row>
    <row r="185" spans="1:4" x14ac:dyDescent="0.25">
      <c r="A185" s="30" t="s">
        <v>787</v>
      </c>
      <c r="B185" s="35">
        <v>15000</v>
      </c>
      <c r="C185" s="34">
        <v>0</v>
      </c>
      <c r="D185" s="34">
        <v>0.25</v>
      </c>
    </row>
    <row r="186" spans="1:4" x14ac:dyDescent="0.25">
      <c r="A186" s="30" t="s">
        <v>789</v>
      </c>
      <c r="B186" s="35">
        <v>0</v>
      </c>
      <c r="C186" s="34">
        <v>0</v>
      </c>
      <c r="D186" s="34">
        <v>0.25</v>
      </c>
    </row>
    <row r="187" spans="1:4" x14ac:dyDescent="0.25">
      <c r="A187" s="28" t="s">
        <v>776</v>
      </c>
      <c r="B187" s="35">
        <v>0</v>
      </c>
      <c r="C187" s="34">
        <v>0</v>
      </c>
      <c r="D187" s="34"/>
    </row>
    <row r="188" spans="1:4" x14ac:dyDescent="0.25">
      <c r="A188" s="29" t="s">
        <v>777</v>
      </c>
      <c r="B188" s="35">
        <v>0</v>
      </c>
      <c r="C188" s="34">
        <v>0</v>
      </c>
      <c r="D188" s="34"/>
    </row>
    <row r="189" spans="1:4" x14ac:dyDescent="0.25">
      <c r="A189" s="30" t="s">
        <v>781</v>
      </c>
      <c r="B189" s="35">
        <v>0</v>
      </c>
      <c r="C189" s="34">
        <v>0</v>
      </c>
      <c r="D189" s="34"/>
    </row>
    <row r="190" spans="1:4" x14ac:dyDescent="0.25">
      <c r="A190" s="30" t="s">
        <v>778</v>
      </c>
      <c r="B190" s="35">
        <v>0</v>
      </c>
      <c r="C190" s="34">
        <v>0</v>
      </c>
      <c r="D190" s="34"/>
    </row>
    <row r="191" spans="1:4" x14ac:dyDescent="0.25">
      <c r="A191" s="30" t="s">
        <v>782</v>
      </c>
      <c r="B191" s="35">
        <v>0</v>
      </c>
      <c r="C191" s="34">
        <v>0</v>
      </c>
      <c r="D191" s="34"/>
    </row>
    <row r="192" spans="1:4" x14ac:dyDescent="0.25">
      <c r="A192" s="30" t="s">
        <v>780</v>
      </c>
      <c r="B192" s="35">
        <v>0</v>
      </c>
      <c r="C192" s="34">
        <v>0</v>
      </c>
      <c r="D192" s="34"/>
    </row>
    <row r="193" spans="1:4" x14ac:dyDescent="0.25">
      <c r="A193" s="29" t="s">
        <v>783</v>
      </c>
      <c r="B193" s="35">
        <v>0</v>
      </c>
      <c r="C193" s="34">
        <v>0</v>
      </c>
      <c r="D193" s="34"/>
    </row>
    <row r="194" spans="1:4" x14ac:dyDescent="0.25">
      <c r="A194" s="30" t="s">
        <v>784</v>
      </c>
      <c r="B194" s="35">
        <v>0</v>
      </c>
      <c r="C194" s="34">
        <v>0</v>
      </c>
      <c r="D194" s="34"/>
    </row>
    <row r="195" spans="1:4" x14ac:dyDescent="0.25">
      <c r="A195" s="28" t="s">
        <v>759</v>
      </c>
      <c r="B195" s="35">
        <v>12000</v>
      </c>
      <c r="C195" s="34">
        <v>0.25</v>
      </c>
      <c r="D195" s="34">
        <v>0.25</v>
      </c>
    </row>
    <row r="196" spans="1:4" x14ac:dyDescent="0.25">
      <c r="A196" s="29" t="s">
        <v>760</v>
      </c>
      <c r="B196" s="35">
        <v>6500</v>
      </c>
      <c r="C196" s="34">
        <v>0.25</v>
      </c>
      <c r="D196" s="34">
        <v>0.25</v>
      </c>
    </row>
    <row r="197" spans="1:4" x14ac:dyDescent="0.25">
      <c r="A197" s="30" t="s">
        <v>768</v>
      </c>
      <c r="B197" s="35">
        <v>0</v>
      </c>
      <c r="C197" s="34">
        <v>0</v>
      </c>
      <c r="D197" s="34"/>
    </row>
    <row r="198" spans="1:4" x14ac:dyDescent="0.25">
      <c r="A198" s="30" t="s">
        <v>767</v>
      </c>
      <c r="B198" s="35">
        <v>0</v>
      </c>
      <c r="C198" s="34">
        <v>0</v>
      </c>
      <c r="D198" s="34"/>
    </row>
    <row r="199" spans="1:4" x14ac:dyDescent="0.25">
      <c r="A199" s="30" t="s">
        <v>769</v>
      </c>
      <c r="B199" s="35">
        <v>0</v>
      </c>
      <c r="C199" s="34">
        <v>0.25</v>
      </c>
      <c r="D199" s="34">
        <v>0.25</v>
      </c>
    </row>
    <row r="200" spans="1:4" x14ac:dyDescent="0.25">
      <c r="A200" s="30" t="s">
        <v>770</v>
      </c>
      <c r="B200" s="35">
        <v>5000</v>
      </c>
      <c r="C200" s="34">
        <v>0.25</v>
      </c>
      <c r="D200" s="34">
        <v>0.25</v>
      </c>
    </row>
    <row r="201" spans="1:4" x14ac:dyDescent="0.25">
      <c r="A201" s="30" t="s">
        <v>761</v>
      </c>
      <c r="B201" s="35">
        <v>1500</v>
      </c>
      <c r="C201" s="34">
        <v>0.25</v>
      </c>
      <c r="D201" s="34">
        <v>0.25</v>
      </c>
    </row>
    <row r="202" spans="1:4" x14ac:dyDescent="0.25">
      <c r="A202" s="29" t="s">
        <v>771</v>
      </c>
      <c r="B202" s="35">
        <v>4500</v>
      </c>
      <c r="C202" s="34">
        <v>0</v>
      </c>
      <c r="D202" s="34">
        <v>0.25</v>
      </c>
    </row>
    <row r="203" spans="1:4" x14ac:dyDescent="0.25">
      <c r="A203" s="30" t="s">
        <v>772</v>
      </c>
      <c r="B203" s="35">
        <v>4500</v>
      </c>
      <c r="C203" s="34">
        <v>0</v>
      </c>
      <c r="D203" s="34">
        <v>0.25</v>
      </c>
    </row>
    <row r="204" spans="1:4" x14ac:dyDescent="0.25">
      <c r="A204" s="29" t="s">
        <v>764</v>
      </c>
      <c r="B204" s="35">
        <v>1000</v>
      </c>
      <c r="C204" s="34">
        <v>0</v>
      </c>
      <c r="D204" s="34">
        <v>0.25</v>
      </c>
    </row>
    <row r="205" spans="1:4" x14ac:dyDescent="0.25">
      <c r="A205" s="30" t="s">
        <v>773</v>
      </c>
      <c r="B205" s="35">
        <v>1000</v>
      </c>
      <c r="C205" s="34">
        <v>0</v>
      </c>
      <c r="D205" s="34">
        <v>0.25</v>
      </c>
    </row>
    <row r="206" spans="1:4" x14ac:dyDescent="0.25">
      <c r="A206" s="30" t="s">
        <v>765</v>
      </c>
      <c r="B206" s="35">
        <v>0</v>
      </c>
      <c r="C206" s="34">
        <v>0</v>
      </c>
      <c r="D206" s="34"/>
    </row>
    <row r="207" spans="1:4" x14ac:dyDescent="0.25">
      <c r="A207" s="30" t="s">
        <v>774</v>
      </c>
      <c r="B207" s="35">
        <v>0</v>
      </c>
      <c r="C207" s="34">
        <v>0</v>
      </c>
      <c r="D207" s="34"/>
    </row>
    <row r="208" spans="1:4" x14ac:dyDescent="0.25">
      <c r="A208" s="30" t="s">
        <v>775</v>
      </c>
      <c r="B208" s="35">
        <v>0</v>
      </c>
      <c r="C208" s="34">
        <v>0</v>
      </c>
      <c r="D208" s="34"/>
    </row>
    <row r="209" spans="1:4" x14ac:dyDescent="0.25">
      <c r="A209" s="28" t="s">
        <v>98</v>
      </c>
      <c r="B209" s="35">
        <v>416435.37096000003</v>
      </c>
      <c r="C209" s="34"/>
      <c r="D209" s="34"/>
    </row>
    <row r="210" spans="1:4" x14ac:dyDescent="0.25">
      <c r="A210" s="29" t="s">
        <v>9</v>
      </c>
      <c r="B210" s="35">
        <v>416435.37096000003</v>
      </c>
      <c r="C210" s="34"/>
      <c r="D210" s="34"/>
    </row>
    <row r="211" spans="1:4" x14ac:dyDescent="0.25">
      <c r="A211" s="30" t="s">
        <v>101</v>
      </c>
      <c r="B211" s="35">
        <v>28360.799999999999</v>
      </c>
      <c r="C211" s="34"/>
      <c r="D211" s="34"/>
    </row>
    <row r="212" spans="1:4" x14ac:dyDescent="0.25">
      <c r="A212" s="30" t="s">
        <v>102</v>
      </c>
      <c r="B212" s="35">
        <v>12888.143190000001</v>
      </c>
      <c r="C212" s="34"/>
      <c r="D212" s="34"/>
    </row>
    <row r="213" spans="1:4" x14ac:dyDescent="0.25">
      <c r="A213" s="30" t="s">
        <v>99</v>
      </c>
      <c r="B213" s="35">
        <v>67718.719259999998</v>
      </c>
      <c r="C213" s="34"/>
      <c r="D213" s="34"/>
    </row>
    <row r="214" spans="1:4" x14ac:dyDescent="0.25">
      <c r="A214" s="30" t="s">
        <v>100</v>
      </c>
      <c r="B214" s="35">
        <v>307467.70851000003</v>
      </c>
      <c r="C214" s="34"/>
      <c r="D214" s="34"/>
    </row>
    <row r="215" spans="1:4" x14ac:dyDescent="0.25">
      <c r="A215" s="26" t="s">
        <v>924</v>
      </c>
      <c r="B215" s="35">
        <v>3249072.2743999995</v>
      </c>
      <c r="C215" s="34">
        <v>0.3</v>
      </c>
      <c r="D215" s="34">
        <v>1</v>
      </c>
    </row>
    <row r="216" spans="1:4" x14ac:dyDescent="0.25">
      <c r="A216" s="27" t="s">
        <v>484</v>
      </c>
      <c r="B216" s="35">
        <v>0</v>
      </c>
      <c r="C216" s="34">
        <v>0</v>
      </c>
      <c r="D216" s="34"/>
    </row>
    <row r="217" spans="1:4" x14ac:dyDescent="0.25">
      <c r="A217" s="28" t="s">
        <v>568</v>
      </c>
      <c r="B217" s="35">
        <v>0</v>
      </c>
      <c r="C217" s="34">
        <v>0</v>
      </c>
      <c r="D217" s="34"/>
    </row>
    <row r="218" spans="1:4" x14ac:dyDescent="0.25">
      <c r="A218" s="29" t="s">
        <v>576</v>
      </c>
      <c r="B218" s="35">
        <v>0</v>
      </c>
      <c r="C218" s="34">
        <v>0</v>
      </c>
      <c r="D218" s="34"/>
    </row>
    <row r="219" spans="1:4" x14ac:dyDescent="0.25">
      <c r="A219" s="30" t="s">
        <v>578</v>
      </c>
      <c r="B219" s="35">
        <v>0</v>
      </c>
      <c r="C219" s="34">
        <v>0</v>
      </c>
      <c r="D219" s="34"/>
    </row>
    <row r="220" spans="1:4" x14ac:dyDescent="0.25">
      <c r="A220" s="27" t="s">
        <v>23</v>
      </c>
      <c r="B220" s="35">
        <v>23000</v>
      </c>
      <c r="C220" s="34"/>
      <c r="D220" s="34"/>
    </row>
    <row r="221" spans="1:4" x14ac:dyDescent="0.25">
      <c r="A221" s="28" t="s">
        <v>23</v>
      </c>
      <c r="B221" s="35">
        <v>23000</v>
      </c>
      <c r="C221" s="34"/>
      <c r="D221" s="34"/>
    </row>
    <row r="222" spans="1:4" x14ac:dyDescent="0.25">
      <c r="A222" s="29" t="s">
        <v>9</v>
      </c>
      <c r="B222" s="35">
        <v>23000</v>
      </c>
      <c r="C222" s="34"/>
      <c r="D222" s="34"/>
    </row>
    <row r="223" spans="1:4" x14ac:dyDescent="0.25">
      <c r="A223" s="30" t="s">
        <v>23</v>
      </c>
      <c r="B223" s="35">
        <v>23000</v>
      </c>
      <c r="C223" s="34"/>
      <c r="D223" s="34"/>
    </row>
    <row r="224" spans="1:4" x14ac:dyDescent="0.25">
      <c r="A224" s="27" t="s">
        <v>758</v>
      </c>
      <c r="B224" s="35">
        <v>0</v>
      </c>
      <c r="C224" s="34"/>
      <c r="D224" s="34"/>
    </row>
    <row r="225" spans="1:4" x14ac:dyDescent="0.25">
      <c r="A225" s="28" t="s">
        <v>785</v>
      </c>
      <c r="B225" s="35">
        <v>0</v>
      </c>
      <c r="C225" s="34"/>
      <c r="D225" s="34"/>
    </row>
    <row r="226" spans="1:4" x14ac:dyDescent="0.25">
      <c r="A226" s="29" t="s">
        <v>9</v>
      </c>
      <c r="B226" s="35">
        <v>0</v>
      </c>
      <c r="C226" s="34"/>
      <c r="D226" s="34"/>
    </row>
    <row r="227" spans="1:4" x14ac:dyDescent="0.25">
      <c r="A227" s="30" t="s">
        <v>790</v>
      </c>
      <c r="B227" s="35">
        <v>0</v>
      </c>
      <c r="C227" s="34"/>
      <c r="D227" s="34"/>
    </row>
    <row r="228" spans="1:4" x14ac:dyDescent="0.25">
      <c r="A228" s="27" t="s">
        <v>691</v>
      </c>
      <c r="B228" s="35">
        <v>1372011.1372</v>
      </c>
      <c r="C228" s="34">
        <v>0.3</v>
      </c>
      <c r="D228" s="34">
        <v>0.7</v>
      </c>
    </row>
    <row r="229" spans="1:4" x14ac:dyDescent="0.25">
      <c r="A229" s="28" t="s">
        <v>702</v>
      </c>
      <c r="B229" s="35">
        <v>0</v>
      </c>
      <c r="C229" s="34">
        <v>0</v>
      </c>
      <c r="D229" s="34"/>
    </row>
    <row r="230" spans="1:4" x14ac:dyDescent="0.25">
      <c r="A230" s="29" t="s">
        <v>703</v>
      </c>
      <c r="B230" s="35">
        <v>0</v>
      </c>
      <c r="C230" s="34">
        <v>0</v>
      </c>
      <c r="D230" s="34"/>
    </row>
    <row r="231" spans="1:4" x14ac:dyDescent="0.25">
      <c r="A231" s="30" t="s">
        <v>707</v>
      </c>
      <c r="B231" s="35">
        <v>0</v>
      </c>
      <c r="C231" s="34">
        <v>0</v>
      </c>
      <c r="D231" s="34"/>
    </row>
    <row r="232" spans="1:4" x14ac:dyDescent="0.25">
      <c r="A232" s="30" t="s">
        <v>706</v>
      </c>
      <c r="B232" s="35">
        <v>0</v>
      </c>
      <c r="C232" s="34">
        <v>0</v>
      </c>
      <c r="D232" s="34"/>
    </row>
    <row r="233" spans="1:4" x14ac:dyDescent="0.25">
      <c r="A233" s="30" t="s">
        <v>709</v>
      </c>
      <c r="B233" s="35">
        <v>0</v>
      </c>
      <c r="C233" s="34">
        <v>0</v>
      </c>
      <c r="D233" s="34"/>
    </row>
    <row r="234" spans="1:4" x14ac:dyDescent="0.25">
      <c r="A234" s="30" t="s">
        <v>710</v>
      </c>
      <c r="B234" s="35">
        <v>0</v>
      </c>
      <c r="C234" s="34">
        <v>0</v>
      </c>
      <c r="D234" s="34"/>
    </row>
    <row r="235" spans="1:4" x14ac:dyDescent="0.25">
      <c r="A235" s="30" t="s">
        <v>708</v>
      </c>
      <c r="B235" s="35">
        <v>0</v>
      </c>
      <c r="C235" s="34">
        <v>0</v>
      </c>
      <c r="D235" s="34"/>
    </row>
    <row r="236" spans="1:4" x14ac:dyDescent="0.25">
      <c r="A236" s="30" t="s">
        <v>711</v>
      </c>
      <c r="B236" s="35">
        <v>0</v>
      </c>
      <c r="C236" s="34">
        <v>0</v>
      </c>
      <c r="D236" s="34"/>
    </row>
    <row r="237" spans="1:4" x14ac:dyDescent="0.25">
      <c r="A237" s="30" t="s">
        <v>704</v>
      </c>
      <c r="B237" s="35">
        <v>0</v>
      </c>
      <c r="C237" s="34">
        <v>0</v>
      </c>
      <c r="D237" s="34"/>
    </row>
    <row r="238" spans="1:4" x14ac:dyDescent="0.25">
      <c r="A238" s="28" t="s">
        <v>692</v>
      </c>
      <c r="B238" s="35">
        <v>0</v>
      </c>
      <c r="C238" s="34">
        <v>0</v>
      </c>
      <c r="D238" s="34"/>
    </row>
    <row r="239" spans="1:4" x14ac:dyDescent="0.25">
      <c r="A239" s="29" t="s">
        <v>9</v>
      </c>
      <c r="B239" s="35">
        <v>0</v>
      </c>
      <c r="C239" s="34"/>
      <c r="D239" s="34"/>
    </row>
    <row r="240" spans="1:4" x14ac:dyDescent="0.25">
      <c r="A240" s="30" t="s">
        <v>696</v>
      </c>
      <c r="B240" s="35">
        <v>0</v>
      </c>
      <c r="C240" s="34"/>
      <c r="D240" s="34"/>
    </row>
    <row r="241" spans="1:4" x14ac:dyDescent="0.25">
      <c r="A241" s="29" t="s">
        <v>693</v>
      </c>
      <c r="B241" s="35">
        <v>0</v>
      </c>
      <c r="C241" s="34">
        <v>0</v>
      </c>
      <c r="D241" s="34"/>
    </row>
    <row r="242" spans="1:4" x14ac:dyDescent="0.25">
      <c r="A242" s="30" t="s">
        <v>698</v>
      </c>
      <c r="B242" s="35">
        <v>0</v>
      </c>
      <c r="C242" s="34">
        <v>0</v>
      </c>
      <c r="D242" s="34"/>
    </row>
    <row r="243" spans="1:4" x14ac:dyDescent="0.25">
      <c r="A243" s="30" t="s">
        <v>694</v>
      </c>
      <c r="B243" s="35">
        <v>0</v>
      </c>
      <c r="C243" s="34">
        <v>0</v>
      </c>
      <c r="D243" s="34"/>
    </row>
    <row r="244" spans="1:4" x14ac:dyDescent="0.25">
      <c r="A244" s="28" t="s">
        <v>749</v>
      </c>
      <c r="B244" s="35">
        <v>66000</v>
      </c>
      <c r="C244" s="34">
        <v>0</v>
      </c>
      <c r="D244" s="34">
        <v>0.25</v>
      </c>
    </row>
    <row r="245" spans="1:4" x14ac:dyDescent="0.25">
      <c r="A245" s="29" t="s">
        <v>9</v>
      </c>
      <c r="B245" s="35">
        <v>0</v>
      </c>
      <c r="C245" s="34"/>
      <c r="D245" s="34"/>
    </row>
    <row r="246" spans="1:4" x14ac:dyDescent="0.25">
      <c r="A246" s="30" t="s">
        <v>752</v>
      </c>
      <c r="B246" s="35">
        <v>0</v>
      </c>
      <c r="C246" s="34"/>
      <c r="D246" s="34"/>
    </row>
    <row r="247" spans="1:4" x14ac:dyDescent="0.25">
      <c r="A247" s="29" t="s">
        <v>750</v>
      </c>
      <c r="B247" s="35">
        <v>6000</v>
      </c>
      <c r="C247" s="34">
        <v>0</v>
      </c>
      <c r="D247" s="34">
        <v>0.25</v>
      </c>
    </row>
    <row r="248" spans="1:4" x14ac:dyDescent="0.25">
      <c r="A248" s="30" t="s">
        <v>751</v>
      </c>
      <c r="B248" s="35">
        <v>6000</v>
      </c>
      <c r="C248" s="34">
        <v>0</v>
      </c>
      <c r="D248" s="34">
        <v>0.25</v>
      </c>
    </row>
    <row r="249" spans="1:4" x14ac:dyDescent="0.25">
      <c r="A249" s="29" t="s">
        <v>753</v>
      </c>
      <c r="B249" s="35">
        <v>60000</v>
      </c>
      <c r="C249" s="34">
        <v>0</v>
      </c>
      <c r="D249" s="34">
        <v>0.25</v>
      </c>
    </row>
    <row r="250" spans="1:4" x14ac:dyDescent="0.25">
      <c r="A250" s="30" t="s">
        <v>754</v>
      </c>
      <c r="B250" s="35">
        <v>60000</v>
      </c>
      <c r="C250" s="34">
        <v>0</v>
      </c>
      <c r="D250" s="34">
        <v>0.25</v>
      </c>
    </row>
    <row r="251" spans="1:4" x14ac:dyDescent="0.25">
      <c r="A251" s="28" t="s">
        <v>756</v>
      </c>
      <c r="B251" s="35">
        <v>7500</v>
      </c>
      <c r="C251" s="34"/>
      <c r="D251" s="34">
        <v>0.25</v>
      </c>
    </row>
    <row r="252" spans="1:4" x14ac:dyDescent="0.25">
      <c r="A252" s="29" t="s">
        <v>9</v>
      </c>
      <c r="B252" s="35">
        <v>7500</v>
      </c>
      <c r="C252" s="34"/>
      <c r="D252" s="34">
        <v>0.25</v>
      </c>
    </row>
    <row r="253" spans="1:4" x14ac:dyDescent="0.25">
      <c r="A253" s="30" t="s">
        <v>757</v>
      </c>
      <c r="B253" s="35">
        <v>7500</v>
      </c>
      <c r="C253" s="34"/>
      <c r="D253" s="34">
        <v>0.25</v>
      </c>
    </row>
    <row r="254" spans="1:4" x14ac:dyDescent="0.25">
      <c r="A254" s="28" t="s">
        <v>740</v>
      </c>
      <c r="B254" s="35">
        <v>128000</v>
      </c>
      <c r="C254" s="34">
        <v>0</v>
      </c>
      <c r="D254" s="34">
        <v>0.5</v>
      </c>
    </row>
    <row r="255" spans="1:4" x14ac:dyDescent="0.25">
      <c r="A255" s="29" t="s">
        <v>9</v>
      </c>
      <c r="B255" s="35">
        <v>98000</v>
      </c>
      <c r="C255" s="34"/>
      <c r="D255" s="34">
        <v>0.5</v>
      </c>
    </row>
    <row r="256" spans="1:4" x14ac:dyDescent="0.25">
      <c r="A256" s="30" t="s">
        <v>746</v>
      </c>
      <c r="B256" s="35">
        <v>10000</v>
      </c>
      <c r="C256" s="34"/>
      <c r="D256" s="34">
        <v>0.5</v>
      </c>
    </row>
    <row r="257" spans="1:4" x14ac:dyDescent="0.25">
      <c r="A257" s="30" t="s">
        <v>745</v>
      </c>
      <c r="B257" s="35">
        <v>80000</v>
      </c>
      <c r="C257" s="34"/>
      <c r="D257" s="34">
        <v>0.25</v>
      </c>
    </row>
    <row r="258" spans="1:4" x14ac:dyDescent="0.25">
      <c r="A258" s="30" t="s">
        <v>747</v>
      </c>
      <c r="B258" s="35">
        <v>5000</v>
      </c>
      <c r="C258" s="34"/>
      <c r="D258" s="34">
        <v>0.5</v>
      </c>
    </row>
    <row r="259" spans="1:4" x14ac:dyDescent="0.25">
      <c r="A259" s="30" t="s">
        <v>744</v>
      </c>
      <c r="B259" s="35">
        <v>3000</v>
      </c>
      <c r="C259" s="34"/>
      <c r="D259" s="34">
        <v>0.25</v>
      </c>
    </row>
    <row r="260" spans="1:4" x14ac:dyDescent="0.25">
      <c r="A260" s="29" t="s">
        <v>741</v>
      </c>
      <c r="B260" s="35">
        <v>15000</v>
      </c>
      <c r="C260" s="34">
        <v>0</v>
      </c>
      <c r="D260" s="34">
        <v>0.25</v>
      </c>
    </row>
    <row r="261" spans="1:4" x14ac:dyDescent="0.25">
      <c r="A261" s="30" t="s">
        <v>742</v>
      </c>
      <c r="B261" s="35">
        <v>15000</v>
      </c>
      <c r="C261" s="34">
        <v>0</v>
      </c>
      <c r="D261" s="34">
        <v>0.25</v>
      </c>
    </row>
    <row r="262" spans="1:4" x14ac:dyDescent="0.25">
      <c r="A262" s="29" t="s">
        <v>748</v>
      </c>
      <c r="B262" s="35">
        <v>15000</v>
      </c>
      <c r="C262" s="34">
        <v>0</v>
      </c>
      <c r="D262" s="34">
        <v>0.25</v>
      </c>
    </row>
    <row r="263" spans="1:4" x14ac:dyDescent="0.25">
      <c r="A263" s="30" t="s">
        <v>916</v>
      </c>
      <c r="B263" s="35">
        <v>15000</v>
      </c>
      <c r="C263" s="34">
        <v>0</v>
      </c>
      <c r="D263" s="34">
        <v>0.25</v>
      </c>
    </row>
    <row r="264" spans="1:4" x14ac:dyDescent="0.25">
      <c r="A264" s="28" t="s">
        <v>713</v>
      </c>
      <c r="B264" s="35">
        <v>372000</v>
      </c>
      <c r="C264" s="34">
        <v>0.3</v>
      </c>
      <c r="D264" s="34">
        <v>0.7</v>
      </c>
    </row>
    <row r="265" spans="1:4" x14ac:dyDescent="0.25">
      <c r="A265" s="29" t="s">
        <v>9</v>
      </c>
      <c r="B265" s="35">
        <v>0</v>
      </c>
      <c r="C265" s="34"/>
      <c r="D265" s="34"/>
    </row>
    <row r="266" spans="1:4" x14ac:dyDescent="0.25">
      <c r="A266" s="30" t="s">
        <v>714</v>
      </c>
      <c r="B266" s="35">
        <v>0</v>
      </c>
      <c r="C266" s="34"/>
      <c r="D266" s="34"/>
    </row>
    <row r="267" spans="1:4" x14ac:dyDescent="0.25">
      <c r="A267" s="30" t="s">
        <v>717</v>
      </c>
      <c r="B267" s="35">
        <v>0</v>
      </c>
      <c r="C267" s="34"/>
      <c r="D267" s="34"/>
    </row>
    <row r="268" spans="1:4" x14ac:dyDescent="0.25">
      <c r="A268" s="29" t="s">
        <v>726</v>
      </c>
      <c r="B268" s="35">
        <v>100000</v>
      </c>
      <c r="C268" s="34">
        <v>0.3</v>
      </c>
      <c r="D268" s="34">
        <v>0.7</v>
      </c>
    </row>
    <row r="269" spans="1:4" x14ac:dyDescent="0.25">
      <c r="A269" s="30" t="s">
        <v>727</v>
      </c>
      <c r="B269" s="35">
        <v>100000</v>
      </c>
      <c r="C269" s="34">
        <v>0.3</v>
      </c>
      <c r="D269" s="34">
        <v>0.7</v>
      </c>
    </row>
    <row r="270" spans="1:4" x14ac:dyDescent="0.25">
      <c r="A270" s="29" t="s">
        <v>723</v>
      </c>
      <c r="B270" s="35">
        <v>2000</v>
      </c>
      <c r="C270" s="34">
        <v>0</v>
      </c>
      <c r="D270" s="34">
        <v>0.2</v>
      </c>
    </row>
    <row r="271" spans="1:4" x14ac:dyDescent="0.25">
      <c r="A271" s="30" t="s">
        <v>724</v>
      </c>
      <c r="B271" s="35">
        <v>2000</v>
      </c>
      <c r="C271" s="34">
        <v>0</v>
      </c>
      <c r="D271" s="34">
        <v>0.2</v>
      </c>
    </row>
    <row r="272" spans="1:4" x14ac:dyDescent="0.25">
      <c r="A272" s="29" t="s">
        <v>718</v>
      </c>
      <c r="B272" s="35">
        <v>270000</v>
      </c>
      <c r="C272" s="34">
        <v>0</v>
      </c>
      <c r="D272" s="34">
        <v>0.25</v>
      </c>
    </row>
    <row r="273" spans="1:4" x14ac:dyDescent="0.25">
      <c r="A273" s="30" t="s">
        <v>719</v>
      </c>
      <c r="B273" s="35">
        <v>270000</v>
      </c>
      <c r="C273" s="34">
        <v>0</v>
      </c>
      <c r="D273" s="34">
        <v>0.25</v>
      </c>
    </row>
    <row r="274" spans="1:4" x14ac:dyDescent="0.25">
      <c r="A274" s="28" t="s">
        <v>98</v>
      </c>
      <c r="B274" s="35">
        <v>798511.1372</v>
      </c>
      <c r="C274" s="34"/>
      <c r="D274" s="34"/>
    </row>
    <row r="275" spans="1:4" x14ac:dyDescent="0.25">
      <c r="A275" s="29" t="s">
        <v>9</v>
      </c>
      <c r="B275" s="35">
        <v>798511.1372</v>
      </c>
      <c r="C275" s="34"/>
      <c r="D275" s="34"/>
    </row>
    <row r="276" spans="1:4" x14ac:dyDescent="0.25">
      <c r="A276" s="30" t="s">
        <v>101</v>
      </c>
      <c r="B276" s="35">
        <v>49631.4</v>
      </c>
      <c r="C276" s="34"/>
      <c r="D276" s="34"/>
    </row>
    <row r="277" spans="1:4" x14ac:dyDescent="0.25">
      <c r="A277" s="30" t="s">
        <v>102</v>
      </c>
      <c r="B277" s="35">
        <v>35308.040860000001</v>
      </c>
      <c r="C277" s="34"/>
      <c r="D277" s="34"/>
    </row>
    <row r="278" spans="1:4" x14ac:dyDescent="0.25">
      <c r="A278" s="30" t="s">
        <v>99</v>
      </c>
      <c r="B278" s="35">
        <v>104061.48109</v>
      </c>
      <c r="C278" s="34"/>
      <c r="D278" s="34"/>
    </row>
    <row r="279" spans="1:4" x14ac:dyDescent="0.25">
      <c r="A279" s="30" t="s">
        <v>100</v>
      </c>
      <c r="B279" s="35">
        <v>609510.21525000001</v>
      </c>
      <c r="C279" s="34"/>
      <c r="D279" s="34"/>
    </row>
    <row r="280" spans="1:4" x14ac:dyDescent="0.25">
      <c r="A280" s="27" t="s">
        <v>376</v>
      </c>
      <c r="B280" s="35">
        <v>1854061.1371999998</v>
      </c>
      <c r="C280" s="34">
        <v>0.25</v>
      </c>
      <c r="D280" s="34">
        <v>1</v>
      </c>
    </row>
    <row r="281" spans="1:4" x14ac:dyDescent="0.25">
      <c r="A281" s="28" t="s">
        <v>416</v>
      </c>
      <c r="B281" s="35">
        <v>55500</v>
      </c>
      <c r="C281" s="34">
        <v>0</v>
      </c>
      <c r="D281" s="34">
        <v>0.25</v>
      </c>
    </row>
    <row r="282" spans="1:4" x14ac:dyDescent="0.25">
      <c r="A282" s="29" t="s">
        <v>425</v>
      </c>
      <c r="B282" s="35">
        <v>1000</v>
      </c>
      <c r="C282" s="34"/>
      <c r="D282" s="34">
        <v>0.2</v>
      </c>
    </row>
    <row r="283" spans="1:4" x14ac:dyDescent="0.25">
      <c r="A283" s="30" t="s">
        <v>426</v>
      </c>
      <c r="B283" s="35">
        <v>1000</v>
      </c>
      <c r="C283" s="34"/>
      <c r="D283" s="34">
        <v>0.2</v>
      </c>
    </row>
    <row r="284" spans="1:4" x14ac:dyDescent="0.25">
      <c r="A284" s="29" t="s">
        <v>419</v>
      </c>
      <c r="B284" s="35">
        <v>45000</v>
      </c>
      <c r="C284" s="34">
        <v>0</v>
      </c>
      <c r="D284" s="34">
        <v>0.25</v>
      </c>
    </row>
    <row r="285" spans="1:4" x14ac:dyDescent="0.25">
      <c r="A285" s="30" t="s">
        <v>420</v>
      </c>
      <c r="B285" s="35">
        <v>45000</v>
      </c>
      <c r="C285" s="34">
        <v>0</v>
      </c>
      <c r="D285" s="34">
        <v>0.25</v>
      </c>
    </row>
    <row r="286" spans="1:4" x14ac:dyDescent="0.25">
      <c r="A286" s="29" t="s">
        <v>428</v>
      </c>
      <c r="B286" s="35">
        <v>0</v>
      </c>
      <c r="C286" s="34">
        <v>0</v>
      </c>
      <c r="D286" s="34"/>
    </row>
    <row r="287" spans="1:4" x14ac:dyDescent="0.25">
      <c r="A287" s="30" t="s">
        <v>429</v>
      </c>
      <c r="B287" s="35">
        <v>0</v>
      </c>
      <c r="C287" s="34">
        <v>0</v>
      </c>
      <c r="D287" s="34"/>
    </row>
    <row r="288" spans="1:4" x14ac:dyDescent="0.25">
      <c r="A288" s="29" t="s">
        <v>417</v>
      </c>
      <c r="B288" s="35">
        <v>0</v>
      </c>
      <c r="C288" s="34">
        <v>0</v>
      </c>
      <c r="D288" s="34"/>
    </row>
    <row r="289" spans="1:4" x14ac:dyDescent="0.25">
      <c r="A289" s="30" t="s">
        <v>418</v>
      </c>
      <c r="B289" s="35">
        <v>0</v>
      </c>
      <c r="C289" s="34">
        <v>0</v>
      </c>
      <c r="D289" s="34"/>
    </row>
    <row r="290" spans="1:4" x14ac:dyDescent="0.25">
      <c r="A290" s="29" t="s">
        <v>422</v>
      </c>
      <c r="B290" s="35">
        <v>9500</v>
      </c>
      <c r="C290" s="34">
        <v>0</v>
      </c>
      <c r="D290" s="34">
        <v>0.25</v>
      </c>
    </row>
    <row r="291" spans="1:4" x14ac:dyDescent="0.25">
      <c r="A291" s="30" t="s">
        <v>423</v>
      </c>
      <c r="B291" s="35">
        <v>9500</v>
      </c>
      <c r="C291" s="34">
        <v>0</v>
      </c>
      <c r="D291" s="34">
        <v>0.25</v>
      </c>
    </row>
    <row r="292" spans="1:4" x14ac:dyDescent="0.25">
      <c r="A292" s="28" t="s">
        <v>430</v>
      </c>
      <c r="B292" s="35">
        <v>575400</v>
      </c>
      <c r="C292" s="34">
        <v>0.25</v>
      </c>
      <c r="D292" s="34">
        <v>1</v>
      </c>
    </row>
    <row r="293" spans="1:4" x14ac:dyDescent="0.25">
      <c r="A293" s="29" t="s">
        <v>9</v>
      </c>
      <c r="B293" s="35">
        <v>99000</v>
      </c>
      <c r="C293" s="34">
        <v>0.25</v>
      </c>
      <c r="D293" s="34">
        <v>0.5</v>
      </c>
    </row>
    <row r="294" spans="1:4" x14ac:dyDescent="0.25">
      <c r="A294" s="30" t="s">
        <v>452</v>
      </c>
      <c r="B294" s="35">
        <v>91000</v>
      </c>
      <c r="C294" s="34"/>
      <c r="D294" s="34">
        <v>0.5</v>
      </c>
    </row>
    <row r="295" spans="1:4" x14ac:dyDescent="0.25">
      <c r="A295" s="30" t="s">
        <v>431</v>
      </c>
      <c r="B295" s="35">
        <v>0</v>
      </c>
      <c r="C295" s="34"/>
      <c r="D295" s="34"/>
    </row>
    <row r="296" spans="1:4" x14ac:dyDescent="0.25">
      <c r="A296" s="30" t="s">
        <v>435</v>
      </c>
      <c r="B296" s="35">
        <v>0</v>
      </c>
      <c r="C296" s="34"/>
      <c r="D296" s="34"/>
    </row>
    <row r="297" spans="1:4" x14ac:dyDescent="0.25">
      <c r="A297" s="30" t="s">
        <v>436</v>
      </c>
      <c r="B297" s="35">
        <v>0</v>
      </c>
      <c r="C297" s="34"/>
      <c r="D297" s="34"/>
    </row>
    <row r="298" spans="1:4" x14ac:dyDescent="0.25">
      <c r="A298" s="30" t="s">
        <v>451</v>
      </c>
      <c r="B298" s="35">
        <v>8000</v>
      </c>
      <c r="C298" s="34">
        <v>0.25</v>
      </c>
      <c r="D298" s="34">
        <v>0.25</v>
      </c>
    </row>
    <row r="299" spans="1:4" x14ac:dyDescent="0.25">
      <c r="A299" s="29" t="s">
        <v>443</v>
      </c>
      <c r="B299" s="35">
        <v>10000</v>
      </c>
      <c r="C299" s="34">
        <v>0</v>
      </c>
      <c r="D299" s="34">
        <v>0.25</v>
      </c>
    </row>
    <row r="300" spans="1:4" x14ac:dyDescent="0.25">
      <c r="A300" s="30" t="s">
        <v>444</v>
      </c>
      <c r="B300" s="35">
        <v>10000</v>
      </c>
      <c r="C300" s="34">
        <v>0</v>
      </c>
      <c r="D300" s="34">
        <v>0.25</v>
      </c>
    </row>
    <row r="301" spans="1:4" x14ac:dyDescent="0.25">
      <c r="A301" s="29" t="s">
        <v>446</v>
      </c>
      <c r="B301" s="35">
        <v>9000</v>
      </c>
      <c r="C301" s="34">
        <v>0</v>
      </c>
      <c r="D301" s="34">
        <v>0.25</v>
      </c>
    </row>
    <row r="302" spans="1:4" x14ac:dyDescent="0.25">
      <c r="A302" s="30" t="s">
        <v>447</v>
      </c>
      <c r="B302" s="35">
        <v>9000</v>
      </c>
      <c r="C302" s="34">
        <v>0</v>
      </c>
      <c r="D302" s="34">
        <v>0.25</v>
      </c>
    </row>
    <row r="303" spans="1:4" x14ac:dyDescent="0.25">
      <c r="A303" s="29" t="s">
        <v>437</v>
      </c>
      <c r="B303" s="35">
        <v>200000</v>
      </c>
      <c r="C303" s="34"/>
      <c r="D303" s="34">
        <v>1</v>
      </c>
    </row>
    <row r="304" spans="1:4" x14ac:dyDescent="0.25">
      <c r="A304" s="30" t="s">
        <v>438</v>
      </c>
      <c r="B304" s="35">
        <v>200000</v>
      </c>
      <c r="C304" s="34"/>
      <c r="D304" s="34">
        <v>1</v>
      </c>
    </row>
    <row r="305" spans="1:4" x14ac:dyDescent="0.25">
      <c r="A305" s="29" t="s">
        <v>440</v>
      </c>
      <c r="B305" s="35">
        <v>2900</v>
      </c>
      <c r="C305" s="34">
        <v>0</v>
      </c>
      <c r="D305" s="34">
        <v>0.2</v>
      </c>
    </row>
    <row r="306" spans="1:4" x14ac:dyDescent="0.25">
      <c r="A306" s="30" t="s">
        <v>441</v>
      </c>
      <c r="B306" s="35">
        <v>2900</v>
      </c>
      <c r="C306" s="34">
        <v>0</v>
      </c>
      <c r="D306" s="34">
        <v>0.2</v>
      </c>
    </row>
    <row r="307" spans="1:4" x14ac:dyDescent="0.25">
      <c r="A307" s="29" t="s">
        <v>448</v>
      </c>
      <c r="B307" s="35">
        <v>104500</v>
      </c>
      <c r="C307" s="34">
        <v>0</v>
      </c>
      <c r="D307" s="34">
        <v>0.25</v>
      </c>
    </row>
    <row r="308" spans="1:4" x14ac:dyDescent="0.25">
      <c r="A308" s="30" t="s">
        <v>449</v>
      </c>
      <c r="B308" s="35">
        <v>104500</v>
      </c>
      <c r="C308" s="34">
        <v>0</v>
      </c>
      <c r="D308" s="34">
        <v>0.25</v>
      </c>
    </row>
    <row r="309" spans="1:4" x14ac:dyDescent="0.25">
      <c r="A309" s="29" t="s">
        <v>432</v>
      </c>
      <c r="B309" s="35">
        <v>150000</v>
      </c>
      <c r="C309" s="34">
        <v>0</v>
      </c>
      <c r="D309" s="34">
        <v>0.25</v>
      </c>
    </row>
    <row r="310" spans="1:4" x14ac:dyDescent="0.25">
      <c r="A310" s="30" t="s">
        <v>433</v>
      </c>
      <c r="B310" s="35">
        <v>150000</v>
      </c>
      <c r="C310" s="34">
        <v>0</v>
      </c>
      <c r="D310" s="34">
        <v>0.25</v>
      </c>
    </row>
    <row r="311" spans="1:4" x14ac:dyDescent="0.25">
      <c r="A311" s="28" t="s">
        <v>393</v>
      </c>
      <c r="B311" s="35">
        <v>72650</v>
      </c>
      <c r="C311" s="34">
        <v>0</v>
      </c>
      <c r="D311" s="34">
        <v>0.25</v>
      </c>
    </row>
    <row r="312" spans="1:4" x14ac:dyDescent="0.25">
      <c r="A312" s="29" t="s">
        <v>9</v>
      </c>
      <c r="B312" s="35">
        <v>0</v>
      </c>
      <c r="C312" s="34"/>
      <c r="D312" s="34"/>
    </row>
    <row r="313" spans="1:4" x14ac:dyDescent="0.25">
      <c r="A313" s="30" t="s">
        <v>399</v>
      </c>
      <c r="B313" s="35">
        <v>0</v>
      </c>
      <c r="C313" s="34"/>
      <c r="D313" s="34"/>
    </row>
    <row r="314" spans="1:4" x14ac:dyDescent="0.25">
      <c r="A314" s="29" t="s">
        <v>394</v>
      </c>
      <c r="B314" s="35">
        <v>0</v>
      </c>
      <c r="C314" s="34">
        <v>0</v>
      </c>
      <c r="D314" s="34"/>
    </row>
    <row r="315" spans="1:4" x14ac:dyDescent="0.25">
      <c r="A315" s="30" t="s">
        <v>395</v>
      </c>
      <c r="B315" s="35">
        <v>0</v>
      </c>
      <c r="C315" s="34">
        <v>0</v>
      </c>
      <c r="D315" s="34"/>
    </row>
    <row r="316" spans="1:4" x14ac:dyDescent="0.25">
      <c r="A316" s="29" t="s">
        <v>405</v>
      </c>
      <c r="B316" s="35">
        <v>0</v>
      </c>
      <c r="C316" s="34">
        <v>0</v>
      </c>
      <c r="D316" s="34"/>
    </row>
    <row r="317" spans="1:4" x14ac:dyDescent="0.25">
      <c r="A317" s="30" t="s">
        <v>406</v>
      </c>
      <c r="B317" s="35">
        <v>0</v>
      </c>
      <c r="C317" s="34">
        <v>0</v>
      </c>
      <c r="D317" s="34"/>
    </row>
    <row r="318" spans="1:4" x14ac:dyDescent="0.25">
      <c r="A318" s="29" t="s">
        <v>403</v>
      </c>
      <c r="B318" s="35">
        <v>0</v>
      </c>
      <c r="C318" s="34">
        <v>0</v>
      </c>
      <c r="D318" s="34"/>
    </row>
    <row r="319" spans="1:4" x14ac:dyDescent="0.25">
      <c r="A319" s="30" t="s">
        <v>404</v>
      </c>
      <c r="B319" s="35">
        <v>0</v>
      </c>
      <c r="C319" s="34">
        <v>0</v>
      </c>
      <c r="D319" s="34"/>
    </row>
    <row r="320" spans="1:4" x14ac:dyDescent="0.25">
      <c r="A320" s="29" t="s">
        <v>408</v>
      </c>
      <c r="B320" s="35">
        <v>58000</v>
      </c>
      <c r="C320" s="34">
        <v>0</v>
      </c>
      <c r="D320" s="34">
        <v>0.25</v>
      </c>
    </row>
    <row r="321" spans="1:4" x14ac:dyDescent="0.25">
      <c r="A321" s="30" t="s">
        <v>409</v>
      </c>
      <c r="B321" s="35">
        <v>58000</v>
      </c>
      <c r="C321" s="34">
        <v>0</v>
      </c>
      <c r="D321" s="34">
        <v>0.25</v>
      </c>
    </row>
    <row r="322" spans="1:4" x14ac:dyDescent="0.25">
      <c r="A322" s="29" t="s">
        <v>400</v>
      </c>
      <c r="B322" s="35">
        <v>14650</v>
      </c>
      <c r="C322" s="34">
        <v>0</v>
      </c>
      <c r="D322" s="34">
        <v>0.25</v>
      </c>
    </row>
    <row r="323" spans="1:4" x14ac:dyDescent="0.25">
      <c r="A323" s="30" t="s">
        <v>401</v>
      </c>
      <c r="B323" s="35">
        <v>14650</v>
      </c>
      <c r="C323" s="34">
        <v>0</v>
      </c>
      <c r="D323" s="34">
        <v>0.25</v>
      </c>
    </row>
    <row r="324" spans="1:4" x14ac:dyDescent="0.25">
      <c r="A324" s="29" t="s">
        <v>397</v>
      </c>
      <c r="B324" s="35">
        <v>0</v>
      </c>
      <c r="C324" s="34">
        <v>0</v>
      </c>
      <c r="D324" s="34"/>
    </row>
    <row r="325" spans="1:4" x14ac:dyDescent="0.25">
      <c r="A325" s="30" t="s">
        <v>398</v>
      </c>
      <c r="B325" s="35">
        <v>0</v>
      </c>
      <c r="C325" s="34">
        <v>0</v>
      </c>
      <c r="D325" s="34"/>
    </row>
    <row r="326" spans="1:4" x14ac:dyDescent="0.25">
      <c r="A326" s="28" t="s">
        <v>377</v>
      </c>
      <c r="B326" s="35">
        <v>352000</v>
      </c>
      <c r="C326" s="34">
        <v>0</v>
      </c>
      <c r="D326" s="34">
        <v>0.33</v>
      </c>
    </row>
    <row r="327" spans="1:4" x14ac:dyDescent="0.25">
      <c r="A327" s="29" t="s">
        <v>9</v>
      </c>
      <c r="B327" s="35">
        <v>0</v>
      </c>
      <c r="C327" s="34"/>
      <c r="D327" s="34"/>
    </row>
    <row r="328" spans="1:4" x14ac:dyDescent="0.25">
      <c r="A328" s="30" t="s">
        <v>378</v>
      </c>
      <c r="B328" s="35">
        <v>0</v>
      </c>
      <c r="C328" s="34"/>
      <c r="D328" s="34"/>
    </row>
    <row r="329" spans="1:4" x14ac:dyDescent="0.25">
      <c r="A329" s="29" t="s">
        <v>387</v>
      </c>
      <c r="B329" s="35">
        <v>1000</v>
      </c>
      <c r="C329" s="34">
        <v>0</v>
      </c>
      <c r="D329" s="34">
        <v>0.15</v>
      </c>
    </row>
    <row r="330" spans="1:4" x14ac:dyDescent="0.25">
      <c r="A330" s="30" t="s">
        <v>388</v>
      </c>
      <c r="B330" s="35">
        <v>1000</v>
      </c>
      <c r="C330" s="34">
        <v>0</v>
      </c>
      <c r="D330" s="34">
        <v>0.15</v>
      </c>
    </row>
    <row r="331" spans="1:4" x14ac:dyDescent="0.25">
      <c r="A331" s="29" t="s">
        <v>389</v>
      </c>
      <c r="B331" s="35">
        <v>120000</v>
      </c>
      <c r="C331" s="34">
        <v>0</v>
      </c>
      <c r="D331" s="34">
        <v>0.25</v>
      </c>
    </row>
    <row r="332" spans="1:4" x14ac:dyDescent="0.25">
      <c r="A332" s="30" t="s">
        <v>390</v>
      </c>
      <c r="B332" s="35">
        <v>120000</v>
      </c>
      <c r="C332" s="34">
        <v>0</v>
      </c>
      <c r="D332" s="34">
        <v>0.25</v>
      </c>
    </row>
    <row r="333" spans="1:4" x14ac:dyDescent="0.25">
      <c r="A333" s="29" t="s">
        <v>382</v>
      </c>
      <c r="B333" s="35">
        <v>0</v>
      </c>
      <c r="C333" s="34">
        <v>0</v>
      </c>
      <c r="D333" s="34"/>
    </row>
    <row r="334" spans="1:4" x14ac:dyDescent="0.25">
      <c r="A334" s="30" t="s">
        <v>383</v>
      </c>
      <c r="B334" s="35">
        <v>0</v>
      </c>
      <c r="C334" s="34">
        <v>0</v>
      </c>
      <c r="D334" s="34"/>
    </row>
    <row r="335" spans="1:4" x14ac:dyDescent="0.25">
      <c r="A335" s="29" t="s">
        <v>379</v>
      </c>
      <c r="B335" s="35">
        <v>30000</v>
      </c>
      <c r="C335" s="34">
        <v>0</v>
      </c>
      <c r="D335" s="34">
        <v>0.33</v>
      </c>
    </row>
    <row r="336" spans="1:4" x14ac:dyDescent="0.25">
      <c r="A336" s="30" t="s">
        <v>380</v>
      </c>
      <c r="B336" s="35">
        <v>30000</v>
      </c>
      <c r="C336" s="34">
        <v>0</v>
      </c>
      <c r="D336" s="34">
        <v>0.33</v>
      </c>
    </row>
    <row r="337" spans="1:4" x14ac:dyDescent="0.25">
      <c r="A337" s="29" t="s">
        <v>391</v>
      </c>
      <c r="B337" s="35">
        <v>200000</v>
      </c>
      <c r="C337" s="34">
        <v>0</v>
      </c>
      <c r="D337" s="34">
        <v>0.25</v>
      </c>
    </row>
    <row r="338" spans="1:4" x14ac:dyDescent="0.25">
      <c r="A338" s="30" t="s">
        <v>392</v>
      </c>
      <c r="B338" s="35">
        <v>200000</v>
      </c>
      <c r="C338" s="34">
        <v>0</v>
      </c>
      <c r="D338" s="34">
        <v>0.25</v>
      </c>
    </row>
    <row r="339" spans="1:4" x14ac:dyDescent="0.25">
      <c r="A339" s="29" t="s">
        <v>384</v>
      </c>
      <c r="B339" s="35">
        <v>1000</v>
      </c>
      <c r="C339" s="34">
        <v>0</v>
      </c>
      <c r="D339" s="34">
        <v>0.15</v>
      </c>
    </row>
    <row r="340" spans="1:4" x14ac:dyDescent="0.25">
      <c r="A340" s="30" t="s">
        <v>385</v>
      </c>
      <c r="B340" s="35">
        <v>1000</v>
      </c>
      <c r="C340" s="34">
        <v>0</v>
      </c>
      <c r="D340" s="34">
        <v>0.15</v>
      </c>
    </row>
    <row r="341" spans="1:4" x14ac:dyDescent="0.25">
      <c r="A341" s="28" t="s">
        <v>98</v>
      </c>
      <c r="B341" s="35">
        <v>798511.1372</v>
      </c>
      <c r="C341" s="34"/>
      <c r="D341" s="34"/>
    </row>
    <row r="342" spans="1:4" x14ac:dyDescent="0.25">
      <c r="A342" s="29" t="s">
        <v>9</v>
      </c>
      <c r="B342" s="35">
        <v>798511.1372</v>
      </c>
      <c r="C342" s="34"/>
      <c r="D342" s="34"/>
    </row>
    <row r="343" spans="1:4" x14ac:dyDescent="0.25">
      <c r="A343" s="30" t="s">
        <v>101</v>
      </c>
      <c r="B343" s="35">
        <v>49631.4</v>
      </c>
      <c r="C343" s="34"/>
      <c r="D343" s="34"/>
    </row>
    <row r="344" spans="1:4" x14ac:dyDescent="0.25">
      <c r="A344" s="30" t="s">
        <v>102</v>
      </c>
      <c r="B344" s="35">
        <v>35308.040860000001</v>
      </c>
      <c r="C344" s="34"/>
      <c r="D344" s="34"/>
    </row>
    <row r="345" spans="1:4" x14ac:dyDescent="0.25">
      <c r="A345" s="30" t="s">
        <v>99</v>
      </c>
      <c r="B345" s="35">
        <v>104061.48109</v>
      </c>
      <c r="C345" s="34"/>
      <c r="D345" s="34"/>
    </row>
    <row r="346" spans="1:4" x14ac:dyDescent="0.25">
      <c r="A346" s="30" t="s">
        <v>100</v>
      </c>
      <c r="B346" s="35">
        <v>609510.21525000001</v>
      </c>
      <c r="C346" s="34"/>
      <c r="D346" s="34"/>
    </row>
    <row r="347" spans="1:4" x14ac:dyDescent="0.25">
      <c r="A347" s="26" t="s">
        <v>925</v>
      </c>
      <c r="B347" s="35">
        <v>2380374.8074100008</v>
      </c>
      <c r="C347" s="34">
        <v>0.25</v>
      </c>
      <c r="D347" s="34">
        <v>1</v>
      </c>
    </row>
    <row r="348" spans="1:4" x14ac:dyDescent="0.25">
      <c r="A348" s="27" t="s">
        <v>484</v>
      </c>
      <c r="B348" s="35">
        <v>2067491.1406100001</v>
      </c>
      <c r="C348" s="34">
        <v>0.25</v>
      </c>
      <c r="D348" s="34">
        <v>1</v>
      </c>
    </row>
    <row r="349" spans="1:4" x14ac:dyDescent="0.25">
      <c r="A349" s="28" t="s">
        <v>528</v>
      </c>
      <c r="B349" s="35">
        <v>513631.56539999996</v>
      </c>
      <c r="C349" s="34">
        <v>0.25</v>
      </c>
      <c r="D349" s="34">
        <v>0.9</v>
      </c>
    </row>
    <row r="350" spans="1:4" x14ac:dyDescent="0.25">
      <c r="A350" s="29" t="s">
        <v>9</v>
      </c>
      <c r="B350" s="35">
        <v>0</v>
      </c>
      <c r="C350" s="34"/>
      <c r="D350" s="34"/>
    </row>
    <row r="351" spans="1:4" x14ac:dyDescent="0.25">
      <c r="A351" s="30" t="s">
        <v>537</v>
      </c>
      <c r="B351" s="35">
        <v>0</v>
      </c>
      <c r="C351" s="34"/>
      <c r="D351" s="34"/>
    </row>
    <row r="352" spans="1:4" x14ac:dyDescent="0.25">
      <c r="A352" s="30" t="s">
        <v>535</v>
      </c>
      <c r="B352" s="35">
        <v>0</v>
      </c>
      <c r="C352" s="34"/>
      <c r="D352" s="34"/>
    </row>
    <row r="353" spans="1:4" x14ac:dyDescent="0.25">
      <c r="A353" s="30" t="s">
        <v>536</v>
      </c>
      <c r="B353" s="35">
        <v>0</v>
      </c>
      <c r="C353" s="34"/>
      <c r="D353" s="34"/>
    </row>
    <row r="354" spans="1:4" x14ac:dyDescent="0.25">
      <c r="A354" s="29" t="s">
        <v>529</v>
      </c>
      <c r="B354" s="35">
        <v>399514</v>
      </c>
      <c r="C354" s="34">
        <v>0.25</v>
      </c>
      <c r="D354" s="34">
        <v>0.25</v>
      </c>
    </row>
    <row r="355" spans="1:4" x14ac:dyDescent="0.25">
      <c r="A355" s="30" t="s">
        <v>560</v>
      </c>
      <c r="B355" s="35">
        <v>0</v>
      </c>
      <c r="C355" s="34">
        <v>0</v>
      </c>
      <c r="D355" s="34"/>
    </row>
    <row r="356" spans="1:4" x14ac:dyDescent="0.25">
      <c r="A356" s="30" t="s">
        <v>544</v>
      </c>
      <c r="B356" s="35">
        <v>292254</v>
      </c>
      <c r="C356" s="34">
        <v>0</v>
      </c>
      <c r="D356" s="34">
        <v>0.25</v>
      </c>
    </row>
    <row r="357" spans="1:4" x14ac:dyDescent="0.25">
      <c r="A357" s="30" t="s">
        <v>550</v>
      </c>
      <c r="B357" s="35">
        <v>83598</v>
      </c>
      <c r="C357" s="34">
        <v>0</v>
      </c>
      <c r="D357" s="34">
        <v>0.25</v>
      </c>
    </row>
    <row r="358" spans="1:4" x14ac:dyDescent="0.25">
      <c r="A358" s="30" t="s">
        <v>541</v>
      </c>
      <c r="B358" s="35">
        <v>15246.5</v>
      </c>
      <c r="C358" s="34">
        <v>0.25</v>
      </c>
      <c r="D358" s="34">
        <v>0.25</v>
      </c>
    </row>
    <row r="359" spans="1:4" x14ac:dyDescent="0.25">
      <c r="A359" s="30" t="s">
        <v>530</v>
      </c>
      <c r="B359" s="35">
        <v>8415.5</v>
      </c>
      <c r="C359" s="34">
        <v>0.25</v>
      </c>
      <c r="D359" s="34">
        <v>0.25</v>
      </c>
    </row>
    <row r="360" spans="1:4" x14ac:dyDescent="0.25">
      <c r="A360" s="30" t="s">
        <v>557</v>
      </c>
      <c r="B360" s="35">
        <v>0</v>
      </c>
      <c r="C360" s="34">
        <v>0.25</v>
      </c>
      <c r="D360" s="34"/>
    </row>
    <row r="361" spans="1:4" x14ac:dyDescent="0.25">
      <c r="A361" s="29" t="s">
        <v>545</v>
      </c>
      <c r="B361" s="35">
        <v>11399.5728</v>
      </c>
      <c r="C361" s="34">
        <v>0.2</v>
      </c>
      <c r="D361" s="34">
        <v>0.9</v>
      </c>
    </row>
    <row r="362" spans="1:4" x14ac:dyDescent="0.25">
      <c r="A362" s="30" t="s">
        <v>546</v>
      </c>
      <c r="B362" s="35">
        <v>11399.5728</v>
      </c>
      <c r="C362" s="34">
        <v>0.2</v>
      </c>
      <c r="D362" s="34">
        <v>0.6</v>
      </c>
    </row>
    <row r="363" spans="1:4" x14ac:dyDescent="0.25">
      <c r="A363" s="30" t="s">
        <v>556</v>
      </c>
      <c r="B363" s="35">
        <v>0</v>
      </c>
      <c r="C363" s="34">
        <v>0.1</v>
      </c>
      <c r="D363" s="34">
        <v>0.9</v>
      </c>
    </row>
    <row r="364" spans="1:4" x14ac:dyDescent="0.25">
      <c r="A364" s="29" t="s">
        <v>551</v>
      </c>
      <c r="B364" s="35">
        <v>8549.6795999999995</v>
      </c>
      <c r="C364" s="34">
        <v>0</v>
      </c>
      <c r="D364" s="34">
        <v>0.25</v>
      </c>
    </row>
    <row r="365" spans="1:4" x14ac:dyDescent="0.25">
      <c r="A365" s="30" t="s">
        <v>552</v>
      </c>
      <c r="B365" s="35">
        <v>8549.6795999999995</v>
      </c>
      <c r="C365" s="34">
        <v>0</v>
      </c>
      <c r="D365" s="34">
        <v>0.25</v>
      </c>
    </row>
    <row r="366" spans="1:4" x14ac:dyDescent="0.25">
      <c r="A366" s="29" t="s">
        <v>542</v>
      </c>
      <c r="B366" s="35">
        <v>0</v>
      </c>
      <c r="C366" s="34"/>
      <c r="D366" s="34"/>
    </row>
    <row r="367" spans="1:4" x14ac:dyDescent="0.25">
      <c r="A367" s="30" t="s">
        <v>543</v>
      </c>
      <c r="B367" s="35">
        <v>0</v>
      </c>
      <c r="C367" s="34"/>
      <c r="D367" s="34"/>
    </row>
    <row r="368" spans="1:4" x14ac:dyDescent="0.25">
      <c r="A368" s="29" t="s">
        <v>547</v>
      </c>
      <c r="B368" s="35">
        <v>14049.3</v>
      </c>
      <c r="C368" s="34">
        <v>0</v>
      </c>
      <c r="D368" s="34">
        <v>0.25</v>
      </c>
    </row>
    <row r="369" spans="1:4" x14ac:dyDescent="0.25">
      <c r="A369" s="30" t="s">
        <v>548</v>
      </c>
      <c r="B369" s="35">
        <v>14049.3</v>
      </c>
      <c r="C369" s="34">
        <v>0</v>
      </c>
      <c r="D369" s="34">
        <v>0.25</v>
      </c>
    </row>
    <row r="370" spans="1:4" x14ac:dyDescent="0.25">
      <c r="A370" s="29" t="s">
        <v>553</v>
      </c>
      <c r="B370" s="35">
        <v>57319.867400000003</v>
      </c>
      <c r="C370" s="34">
        <v>0</v>
      </c>
      <c r="D370" s="34">
        <v>0.25</v>
      </c>
    </row>
    <row r="371" spans="1:4" x14ac:dyDescent="0.25">
      <c r="A371" s="30" t="s">
        <v>554</v>
      </c>
      <c r="B371" s="35">
        <v>57319.867400000003</v>
      </c>
      <c r="C371" s="34">
        <v>0</v>
      </c>
      <c r="D371" s="34">
        <v>0.25</v>
      </c>
    </row>
    <row r="372" spans="1:4" x14ac:dyDescent="0.25">
      <c r="A372" s="29" t="s">
        <v>539</v>
      </c>
      <c r="B372" s="35">
        <v>19949.252400000001</v>
      </c>
      <c r="C372" s="34">
        <v>0.25</v>
      </c>
      <c r="D372" s="34">
        <v>0.25</v>
      </c>
    </row>
    <row r="373" spans="1:4" x14ac:dyDescent="0.25">
      <c r="A373" s="30" t="s">
        <v>549</v>
      </c>
      <c r="B373" s="35">
        <v>11399.5728</v>
      </c>
      <c r="C373" s="34">
        <v>0.25</v>
      </c>
      <c r="D373" s="34">
        <v>0.25</v>
      </c>
    </row>
    <row r="374" spans="1:4" x14ac:dyDescent="0.25">
      <c r="A374" s="30" t="s">
        <v>540</v>
      </c>
      <c r="B374" s="35">
        <v>2849.8932</v>
      </c>
      <c r="C374" s="34">
        <v>0.25</v>
      </c>
      <c r="D374" s="34">
        <v>0.25</v>
      </c>
    </row>
    <row r="375" spans="1:4" x14ac:dyDescent="0.25">
      <c r="A375" s="30" t="s">
        <v>555</v>
      </c>
      <c r="B375" s="35">
        <v>5699.7864</v>
      </c>
      <c r="C375" s="34">
        <v>0.25</v>
      </c>
      <c r="D375" s="34">
        <v>0.25</v>
      </c>
    </row>
    <row r="376" spans="1:4" x14ac:dyDescent="0.25">
      <c r="A376" s="29" t="s">
        <v>558</v>
      </c>
      <c r="B376" s="35">
        <v>2849.8932</v>
      </c>
      <c r="C376" s="34">
        <v>0.25</v>
      </c>
      <c r="D376" s="34">
        <v>0.25</v>
      </c>
    </row>
    <row r="377" spans="1:4" x14ac:dyDescent="0.25">
      <c r="A377" s="30" t="s">
        <v>559</v>
      </c>
      <c r="B377" s="35">
        <v>2849.8932</v>
      </c>
      <c r="C377" s="34">
        <v>0.25</v>
      </c>
      <c r="D377" s="34">
        <v>0.25</v>
      </c>
    </row>
    <row r="378" spans="1:4" x14ac:dyDescent="0.25">
      <c r="A378" s="28" t="s">
        <v>485</v>
      </c>
      <c r="B378" s="35">
        <v>324197.12300000002</v>
      </c>
      <c r="C378" s="34">
        <v>0</v>
      </c>
      <c r="D378" s="34">
        <v>0.33</v>
      </c>
    </row>
    <row r="379" spans="1:4" x14ac:dyDescent="0.25">
      <c r="A379" s="29" t="s">
        <v>9</v>
      </c>
      <c r="B379" s="35">
        <v>0</v>
      </c>
      <c r="C379" s="34"/>
      <c r="D379" s="34"/>
    </row>
    <row r="380" spans="1:4" x14ac:dyDescent="0.25">
      <c r="A380" s="30" t="s">
        <v>524</v>
      </c>
      <c r="B380" s="35">
        <v>0</v>
      </c>
      <c r="C380" s="34"/>
      <c r="D380" s="34"/>
    </row>
    <row r="381" spans="1:4" x14ac:dyDescent="0.25">
      <c r="A381" s="30" t="s">
        <v>507</v>
      </c>
      <c r="B381" s="35">
        <v>0</v>
      </c>
      <c r="C381" s="34"/>
      <c r="D381" s="34"/>
    </row>
    <row r="382" spans="1:4" x14ac:dyDescent="0.25">
      <c r="A382" s="30" t="s">
        <v>496</v>
      </c>
      <c r="B382" s="35">
        <v>0</v>
      </c>
      <c r="C382" s="34"/>
      <c r="D382" s="34"/>
    </row>
    <row r="383" spans="1:4" x14ac:dyDescent="0.25">
      <c r="A383" s="29" t="s">
        <v>503</v>
      </c>
      <c r="B383" s="35">
        <v>14249.466</v>
      </c>
      <c r="C383" s="34">
        <v>0</v>
      </c>
      <c r="D383" s="34">
        <v>0.33</v>
      </c>
    </row>
    <row r="384" spans="1:4" x14ac:dyDescent="0.25">
      <c r="A384" s="30" t="s">
        <v>508</v>
      </c>
      <c r="B384" s="35">
        <v>11399.5728</v>
      </c>
      <c r="C384" s="34">
        <v>0</v>
      </c>
      <c r="D384" s="34">
        <v>0.33</v>
      </c>
    </row>
    <row r="385" spans="1:4" x14ac:dyDescent="0.25">
      <c r="A385" s="30" t="s">
        <v>504</v>
      </c>
      <c r="B385" s="35">
        <v>2849.8932</v>
      </c>
      <c r="C385" s="34">
        <v>0</v>
      </c>
      <c r="D385" s="34">
        <v>0.33</v>
      </c>
    </row>
    <row r="386" spans="1:4" x14ac:dyDescent="0.25">
      <c r="A386" s="29" t="s">
        <v>497</v>
      </c>
      <c r="B386" s="35">
        <v>36914.432000000001</v>
      </c>
      <c r="C386" s="34">
        <v>0</v>
      </c>
      <c r="D386" s="34">
        <v>0.25</v>
      </c>
    </row>
    <row r="387" spans="1:4" x14ac:dyDescent="0.25">
      <c r="A387" s="30" t="s">
        <v>518</v>
      </c>
      <c r="B387" s="35">
        <v>11399.5728</v>
      </c>
      <c r="C387" s="34">
        <v>0</v>
      </c>
      <c r="D387" s="34">
        <v>0.25</v>
      </c>
    </row>
    <row r="388" spans="1:4" x14ac:dyDescent="0.25">
      <c r="A388" s="30" t="s">
        <v>519</v>
      </c>
      <c r="B388" s="35">
        <v>8415.5</v>
      </c>
      <c r="C388" s="34">
        <v>0</v>
      </c>
      <c r="D388" s="34">
        <v>0.25</v>
      </c>
    </row>
    <row r="389" spans="1:4" x14ac:dyDescent="0.25">
      <c r="A389" s="30" t="s">
        <v>514</v>
      </c>
      <c r="B389" s="35">
        <v>11399.5728</v>
      </c>
      <c r="C389" s="34">
        <v>0</v>
      </c>
      <c r="D389" s="34">
        <v>0.25</v>
      </c>
    </row>
    <row r="390" spans="1:4" x14ac:dyDescent="0.25">
      <c r="A390" s="30" t="s">
        <v>498</v>
      </c>
      <c r="B390" s="35">
        <v>5699.7864</v>
      </c>
      <c r="C390" s="34">
        <v>0</v>
      </c>
      <c r="D390" s="34">
        <v>0.25</v>
      </c>
    </row>
    <row r="391" spans="1:4" x14ac:dyDescent="0.25">
      <c r="A391" s="29" t="s">
        <v>522</v>
      </c>
      <c r="B391" s="35">
        <v>8549.6795999999995</v>
      </c>
      <c r="C391" s="34">
        <v>0</v>
      </c>
      <c r="D391" s="34">
        <v>0.25</v>
      </c>
    </row>
    <row r="392" spans="1:4" x14ac:dyDescent="0.25">
      <c r="A392" s="30" t="s">
        <v>523</v>
      </c>
      <c r="B392" s="35">
        <v>8549.6795999999995</v>
      </c>
      <c r="C392" s="34">
        <v>0</v>
      </c>
      <c r="D392" s="34">
        <v>0.25</v>
      </c>
    </row>
    <row r="393" spans="1:4" x14ac:dyDescent="0.25">
      <c r="A393" s="29" t="s">
        <v>509</v>
      </c>
      <c r="B393" s="35">
        <v>0</v>
      </c>
      <c r="C393" s="34">
        <v>0</v>
      </c>
      <c r="D393" s="34">
        <v>0.25</v>
      </c>
    </row>
    <row r="394" spans="1:4" x14ac:dyDescent="0.25">
      <c r="A394" s="30" t="s">
        <v>510</v>
      </c>
      <c r="B394" s="35">
        <v>0</v>
      </c>
      <c r="C394" s="34">
        <v>0</v>
      </c>
      <c r="D394" s="34">
        <v>0.25</v>
      </c>
    </row>
    <row r="395" spans="1:4" x14ac:dyDescent="0.25">
      <c r="A395" s="29" t="s">
        <v>493</v>
      </c>
      <c r="B395" s="35">
        <v>5699.7864</v>
      </c>
      <c r="C395" s="34">
        <v>0</v>
      </c>
      <c r="D395" s="34">
        <v>0.25</v>
      </c>
    </row>
    <row r="396" spans="1:4" x14ac:dyDescent="0.25">
      <c r="A396" s="30" t="s">
        <v>494</v>
      </c>
      <c r="B396" s="35">
        <v>5699.7864</v>
      </c>
      <c r="C396" s="34">
        <v>0</v>
      </c>
      <c r="D396" s="34">
        <v>0.25</v>
      </c>
    </row>
    <row r="397" spans="1:4" x14ac:dyDescent="0.25">
      <c r="A397" s="29" t="s">
        <v>490</v>
      </c>
      <c r="B397" s="35">
        <v>68397.436799999996</v>
      </c>
      <c r="C397" s="34">
        <v>0</v>
      </c>
      <c r="D397" s="34">
        <v>0.25</v>
      </c>
    </row>
    <row r="398" spans="1:4" x14ac:dyDescent="0.25">
      <c r="A398" s="30" t="s">
        <v>491</v>
      </c>
      <c r="B398" s="35">
        <v>68397.436799999996</v>
      </c>
      <c r="C398" s="34">
        <v>0</v>
      </c>
      <c r="D398" s="34">
        <v>0.25</v>
      </c>
    </row>
    <row r="399" spans="1:4" x14ac:dyDescent="0.25">
      <c r="A399" s="29" t="s">
        <v>515</v>
      </c>
      <c r="B399" s="35">
        <v>3013.4</v>
      </c>
      <c r="C399" s="34">
        <v>0</v>
      </c>
      <c r="D399" s="34">
        <v>0.25</v>
      </c>
    </row>
    <row r="400" spans="1:4" x14ac:dyDescent="0.25">
      <c r="A400" s="30" t="s">
        <v>516</v>
      </c>
      <c r="B400" s="35">
        <v>3013.4</v>
      </c>
      <c r="C400" s="34">
        <v>0</v>
      </c>
      <c r="D400" s="34">
        <v>0.25</v>
      </c>
    </row>
    <row r="401" spans="1:4" x14ac:dyDescent="0.25">
      <c r="A401" s="30" t="s">
        <v>525</v>
      </c>
      <c r="B401" s="35">
        <v>0</v>
      </c>
      <c r="C401" s="34">
        <v>0</v>
      </c>
      <c r="D401" s="34"/>
    </row>
    <row r="402" spans="1:4" x14ac:dyDescent="0.25">
      <c r="A402" s="29" t="s">
        <v>500</v>
      </c>
      <c r="B402" s="35">
        <v>0</v>
      </c>
      <c r="C402" s="34">
        <v>0</v>
      </c>
      <c r="D402" s="34"/>
    </row>
    <row r="403" spans="1:4" x14ac:dyDescent="0.25">
      <c r="A403" s="30" t="s">
        <v>501</v>
      </c>
      <c r="B403" s="35">
        <v>0</v>
      </c>
      <c r="C403" s="34">
        <v>0</v>
      </c>
      <c r="D403" s="34"/>
    </row>
    <row r="404" spans="1:4" x14ac:dyDescent="0.25">
      <c r="A404" s="29" t="s">
        <v>520</v>
      </c>
      <c r="B404" s="35">
        <v>13732.922200000001</v>
      </c>
      <c r="C404" s="34">
        <v>0</v>
      </c>
      <c r="D404" s="34">
        <v>0.25</v>
      </c>
    </row>
    <row r="405" spans="1:4" x14ac:dyDescent="0.25">
      <c r="A405" s="30" t="s">
        <v>521</v>
      </c>
      <c r="B405" s="35">
        <v>13732.922200000001</v>
      </c>
      <c r="C405" s="34">
        <v>0</v>
      </c>
      <c r="D405" s="34">
        <v>0.25</v>
      </c>
    </row>
    <row r="406" spans="1:4" x14ac:dyDescent="0.25">
      <c r="A406" s="29" t="s">
        <v>486</v>
      </c>
      <c r="B406" s="35">
        <v>96600</v>
      </c>
      <c r="C406" s="34">
        <v>0</v>
      </c>
      <c r="D406" s="34">
        <v>0.25</v>
      </c>
    </row>
    <row r="407" spans="1:4" x14ac:dyDescent="0.25">
      <c r="A407" s="30" t="s">
        <v>489</v>
      </c>
      <c r="B407" s="35">
        <v>15000</v>
      </c>
      <c r="C407" s="34">
        <v>0</v>
      </c>
      <c r="D407" s="34">
        <v>0.25</v>
      </c>
    </row>
    <row r="408" spans="1:4" x14ac:dyDescent="0.25">
      <c r="A408" s="30" t="s">
        <v>499</v>
      </c>
      <c r="B408" s="35">
        <v>20000</v>
      </c>
      <c r="C408" s="34">
        <v>0</v>
      </c>
      <c r="D408" s="34">
        <v>0.25</v>
      </c>
    </row>
    <row r="409" spans="1:4" x14ac:dyDescent="0.25">
      <c r="A409" s="30" t="s">
        <v>487</v>
      </c>
      <c r="B409" s="35">
        <v>61600</v>
      </c>
      <c r="C409" s="34">
        <v>0</v>
      </c>
      <c r="D409" s="34">
        <v>0.25</v>
      </c>
    </row>
    <row r="410" spans="1:4" x14ac:dyDescent="0.25">
      <c r="A410" s="29" t="s">
        <v>505</v>
      </c>
      <c r="B410" s="35">
        <v>0</v>
      </c>
      <c r="C410" s="34">
        <v>0</v>
      </c>
      <c r="D410" s="34"/>
    </row>
    <row r="411" spans="1:4" x14ac:dyDescent="0.25">
      <c r="A411" s="30" t="s">
        <v>506</v>
      </c>
      <c r="B411" s="35">
        <v>0</v>
      </c>
      <c r="C411" s="34">
        <v>0</v>
      </c>
      <c r="D411" s="34"/>
    </row>
    <row r="412" spans="1:4" x14ac:dyDescent="0.25">
      <c r="A412" s="29" t="s">
        <v>512</v>
      </c>
      <c r="B412" s="35">
        <v>77040</v>
      </c>
      <c r="C412" s="34">
        <v>0</v>
      </c>
      <c r="D412" s="34">
        <v>0.25</v>
      </c>
    </row>
    <row r="413" spans="1:4" x14ac:dyDescent="0.25">
      <c r="A413" s="30" t="s">
        <v>513</v>
      </c>
      <c r="B413" s="35">
        <v>77040</v>
      </c>
      <c r="C413" s="34">
        <v>0</v>
      </c>
      <c r="D413" s="34">
        <v>0.25</v>
      </c>
    </row>
    <row r="414" spans="1:4" x14ac:dyDescent="0.25">
      <c r="A414" s="29" t="s">
        <v>526</v>
      </c>
      <c r="B414" s="35">
        <v>0</v>
      </c>
      <c r="C414" s="34"/>
      <c r="D414" s="34"/>
    </row>
    <row r="415" spans="1:4" x14ac:dyDescent="0.25">
      <c r="A415" s="30" t="s">
        <v>527</v>
      </c>
      <c r="B415" s="35">
        <v>0</v>
      </c>
      <c r="C415" s="34"/>
      <c r="D415" s="34"/>
    </row>
    <row r="416" spans="1:4" x14ac:dyDescent="0.25">
      <c r="A416" s="28" t="s">
        <v>568</v>
      </c>
      <c r="B416" s="35">
        <v>29949.252400000001</v>
      </c>
      <c r="C416" s="34">
        <v>0</v>
      </c>
      <c r="D416" s="34">
        <v>1</v>
      </c>
    </row>
    <row r="417" spans="1:4" x14ac:dyDescent="0.25">
      <c r="A417" s="29" t="s">
        <v>581</v>
      </c>
      <c r="B417" s="35">
        <v>5699.7864</v>
      </c>
      <c r="C417" s="34">
        <v>0</v>
      </c>
      <c r="D417" s="34">
        <v>0.25</v>
      </c>
    </row>
    <row r="418" spans="1:4" x14ac:dyDescent="0.25">
      <c r="A418" s="30" t="s">
        <v>585</v>
      </c>
      <c r="B418" s="35">
        <v>5699.7864</v>
      </c>
      <c r="C418" s="34">
        <v>0</v>
      </c>
      <c r="D418" s="34">
        <v>0.25</v>
      </c>
    </row>
    <row r="419" spans="1:4" x14ac:dyDescent="0.25">
      <c r="A419" s="29" t="s">
        <v>584</v>
      </c>
      <c r="B419" s="35">
        <v>8549.6795999999995</v>
      </c>
      <c r="C419" s="34"/>
      <c r="D419" s="34">
        <v>1</v>
      </c>
    </row>
    <row r="420" spans="1:4" x14ac:dyDescent="0.25">
      <c r="A420" s="30" t="s">
        <v>560</v>
      </c>
      <c r="B420" s="35">
        <v>8549.6795999999995</v>
      </c>
      <c r="C420" s="34"/>
      <c r="D420" s="34">
        <v>1</v>
      </c>
    </row>
    <row r="421" spans="1:4" x14ac:dyDescent="0.25">
      <c r="A421" s="29" t="s">
        <v>571</v>
      </c>
      <c r="B421" s="35">
        <v>15699.786400000001</v>
      </c>
      <c r="C421" s="34"/>
      <c r="D421" s="34">
        <v>1</v>
      </c>
    </row>
    <row r="422" spans="1:4" x14ac:dyDescent="0.25">
      <c r="A422" s="30" t="s">
        <v>586</v>
      </c>
      <c r="B422" s="35">
        <v>10000</v>
      </c>
      <c r="C422" s="34"/>
      <c r="D422" s="34">
        <v>0.25</v>
      </c>
    </row>
    <row r="423" spans="1:4" x14ac:dyDescent="0.25">
      <c r="A423" s="30" t="s">
        <v>587</v>
      </c>
      <c r="B423" s="35">
        <v>5699.7864</v>
      </c>
      <c r="C423" s="34"/>
      <c r="D423" s="34">
        <v>1</v>
      </c>
    </row>
    <row r="424" spans="1:4" x14ac:dyDescent="0.25">
      <c r="A424" s="28" t="s">
        <v>98</v>
      </c>
      <c r="B424" s="35">
        <v>1186632.3846100001</v>
      </c>
      <c r="C424" s="34"/>
      <c r="D424" s="34"/>
    </row>
    <row r="425" spans="1:4" x14ac:dyDescent="0.25">
      <c r="A425" s="29" t="s">
        <v>9</v>
      </c>
      <c r="B425" s="35">
        <v>1186632.3846100001</v>
      </c>
      <c r="C425" s="34"/>
      <c r="D425" s="34"/>
    </row>
    <row r="426" spans="1:4" x14ac:dyDescent="0.25">
      <c r="A426" s="30" t="s">
        <v>101</v>
      </c>
      <c r="B426" s="35">
        <v>73265.399999999994</v>
      </c>
      <c r="C426" s="34"/>
      <c r="D426" s="34"/>
    </row>
    <row r="427" spans="1:4" x14ac:dyDescent="0.25">
      <c r="A427" s="30" t="s">
        <v>102</v>
      </c>
      <c r="B427" s="35">
        <v>55158.087790000005</v>
      </c>
      <c r="C427" s="34"/>
      <c r="D427" s="34"/>
    </row>
    <row r="428" spans="1:4" x14ac:dyDescent="0.25">
      <c r="A428" s="30" t="s">
        <v>99</v>
      </c>
      <c r="B428" s="35">
        <v>170618.17610000001</v>
      </c>
      <c r="C428" s="34"/>
      <c r="D428" s="34"/>
    </row>
    <row r="429" spans="1:4" x14ac:dyDescent="0.25">
      <c r="A429" s="30" t="s">
        <v>100</v>
      </c>
      <c r="B429" s="35">
        <v>887590.72071999998</v>
      </c>
      <c r="C429" s="34"/>
      <c r="D429" s="34"/>
    </row>
    <row r="430" spans="1:4" x14ac:dyDescent="0.25">
      <c r="A430" s="28" t="s">
        <v>561</v>
      </c>
      <c r="B430" s="35">
        <v>13080.815199999999</v>
      </c>
      <c r="C430" s="34">
        <v>0</v>
      </c>
      <c r="D430" s="34">
        <v>0.25</v>
      </c>
    </row>
    <row r="431" spans="1:4" x14ac:dyDescent="0.25">
      <c r="A431" s="29" t="s">
        <v>9</v>
      </c>
      <c r="B431" s="35">
        <v>0</v>
      </c>
      <c r="C431" s="34"/>
      <c r="D431" s="34"/>
    </row>
    <row r="432" spans="1:4" x14ac:dyDescent="0.25">
      <c r="A432" s="30" t="s">
        <v>562</v>
      </c>
      <c r="B432" s="35">
        <v>0</v>
      </c>
      <c r="C432" s="34"/>
      <c r="D432" s="34"/>
    </row>
    <row r="433" spans="1:4" x14ac:dyDescent="0.25">
      <c r="A433" s="29" t="s">
        <v>563</v>
      </c>
      <c r="B433" s="35">
        <v>13080.815199999999</v>
      </c>
      <c r="C433" s="34">
        <v>0</v>
      </c>
      <c r="D433" s="34">
        <v>0.25</v>
      </c>
    </row>
    <row r="434" spans="1:4" x14ac:dyDescent="0.25">
      <c r="A434" s="30" t="s">
        <v>564</v>
      </c>
      <c r="B434" s="35">
        <v>13080.815199999999</v>
      </c>
      <c r="C434" s="34">
        <v>0</v>
      </c>
      <c r="D434" s="34">
        <v>0.25</v>
      </c>
    </row>
    <row r="435" spans="1:4" x14ac:dyDescent="0.25">
      <c r="A435" s="27" t="s">
        <v>111</v>
      </c>
      <c r="B435" s="35">
        <v>149731.73000000001</v>
      </c>
      <c r="C435" s="34">
        <v>0</v>
      </c>
      <c r="D435" s="34">
        <v>0.25</v>
      </c>
    </row>
    <row r="436" spans="1:4" x14ac:dyDescent="0.25">
      <c r="A436" s="28" t="s">
        <v>145</v>
      </c>
      <c r="B436" s="35">
        <v>149731.73000000001</v>
      </c>
      <c r="C436" s="34">
        <v>0</v>
      </c>
      <c r="D436" s="34">
        <v>0.25</v>
      </c>
    </row>
    <row r="437" spans="1:4" x14ac:dyDescent="0.25">
      <c r="A437" s="29" t="s">
        <v>146</v>
      </c>
      <c r="B437" s="35">
        <v>149731.73000000001</v>
      </c>
      <c r="C437" s="34">
        <v>0</v>
      </c>
      <c r="D437" s="34">
        <v>0.25</v>
      </c>
    </row>
    <row r="438" spans="1:4" x14ac:dyDescent="0.25">
      <c r="A438" s="30" t="s">
        <v>155</v>
      </c>
      <c r="B438" s="35">
        <v>149731.73000000001</v>
      </c>
      <c r="C438" s="34">
        <v>0</v>
      </c>
      <c r="D438" s="34">
        <v>0.25</v>
      </c>
    </row>
    <row r="439" spans="1:4" x14ac:dyDescent="0.25">
      <c r="A439" s="27" t="s">
        <v>18</v>
      </c>
      <c r="B439" s="35">
        <v>24860</v>
      </c>
      <c r="C439" s="34"/>
      <c r="D439" s="34"/>
    </row>
    <row r="440" spans="1:4" x14ac:dyDescent="0.25">
      <c r="A440" s="28" t="s">
        <v>18</v>
      </c>
      <c r="B440" s="35">
        <v>24860</v>
      </c>
      <c r="C440" s="34"/>
      <c r="D440" s="34"/>
    </row>
    <row r="441" spans="1:4" x14ac:dyDescent="0.25">
      <c r="A441" s="29" t="s">
        <v>9</v>
      </c>
      <c r="B441" s="35">
        <v>24860</v>
      </c>
      <c r="C441" s="34"/>
      <c r="D441" s="34"/>
    </row>
    <row r="442" spans="1:4" x14ac:dyDescent="0.25">
      <c r="A442" s="30" t="s">
        <v>18</v>
      </c>
      <c r="B442" s="35">
        <v>24860</v>
      </c>
      <c r="C442" s="34"/>
      <c r="D442" s="34"/>
    </row>
    <row r="443" spans="1:4" x14ac:dyDescent="0.25">
      <c r="A443" s="27" t="s">
        <v>453</v>
      </c>
      <c r="B443" s="35">
        <v>138291.9368</v>
      </c>
      <c r="C443" s="34">
        <v>0</v>
      </c>
      <c r="D443" s="34">
        <v>1</v>
      </c>
    </row>
    <row r="444" spans="1:4" x14ac:dyDescent="0.25">
      <c r="A444" s="28" t="s">
        <v>454</v>
      </c>
      <c r="B444" s="35">
        <v>98393.432000000001</v>
      </c>
      <c r="C444" s="34">
        <v>0</v>
      </c>
      <c r="D444" s="34">
        <v>0.25</v>
      </c>
    </row>
    <row r="445" spans="1:4" x14ac:dyDescent="0.25">
      <c r="A445" s="29" t="s">
        <v>9</v>
      </c>
      <c r="B445" s="35">
        <v>0</v>
      </c>
      <c r="C445" s="34"/>
      <c r="D445" s="34"/>
    </row>
    <row r="446" spans="1:4" x14ac:dyDescent="0.25">
      <c r="A446" s="30" t="s">
        <v>455</v>
      </c>
      <c r="B446" s="35">
        <v>0</v>
      </c>
      <c r="C446" s="34"/>
      <c r="D446" s="34"/>
    </row>
    <row r="447" spans="1:4" x14ac:dyDescent="0.25">
      <c r="A447" s="29" t="s">
        <v>461</v>
      </c>
      <c r="B447" s="35">
        <v>17099.359199999999</v>
      </c>
      <c r="C447" s="34">
        <v>0</v>
      </c>
      <c r="D447" s="34">
        <v>0.25</v>
      </c>
    </row>
    <row r="448" spans="1:4" x14ac:dyDescent="0.25">
      <c r="A448" s="30" t="s">
        <v>464</v>
      </c>
      <c r="B448" s="35">
        <v>11399.5728</v>
      </c>
      <c r="C448" s="34">
        <v>0</v>
      </c>
      <c r="D448" s="34">
        <v>0.25</v>
      </c>
    </row>
    <row r="449" spans="1:4" x14ac:dyDescent="0.25">
      <c r="A449" s="30" t="s">
        <v>462</v>
      </c>
      <c r="B449" s="35">
        <v>5699.7864</v>
      </c>
      <c r="C449" s="34">
        <v>0</v>
      </c>
      <c r="D449" s="34">
        <v>0.25</v>
      </c>
    </row>
    <row r="450" spans="1:4" x14ac:dyDescent="0.25">
      <c r="A450" s="29" t="s">
        <v>456</v>
      </c>
      <c r="B450" s="35">
        <v>11399.5728</v>
      </c>
      <c r="C450" s="34">
        <v>0</v>
      </c>
      <c r="D450" s="34">
        <v>0.25</v>
      </c>
    </row>
    <row r="451" spans="1:4" x14ac:dyDescent="0.25">
      <c r="A451" s="30" t="s">
        <v>457</v>
      </c>
      <c r="B451" s="35">
        <v>11399.5728</v>
      </c>
      <c r="C451" s="34">
        <v>0</v>
      </c>
      <c r="D451" s="34">
        <v>0.25</v>
      </c>
    </row>
    <row r="452" spans="1:4" x14ac:dyDescent="0.25">
      <c r="A452" s="29" t="s">
        <v>459</v>
      </c>
      <c r="B452" s="35">
        <v>69894.5</v>
      </c>
      <c r="C452" s="34">
        <v>0</v>
      </c>
      <c r="D452" s="34">
        <v>0.25</v>
      </c>
    </row>
    <row r="453" spans="1:4" x14ac:dyDescent="0.25">
      <c r="A453" s="30" t="s">
        <v>460</v>
      </c>
      <c r="B453" s="35">
        <v>69894.5</v>
      </c>
      <c r="C453" s="34">
        <v>0</v>
      </c>
      <c r="D453" s="34">
        <v>0.25</v>
      </c>
    </row>
    <row r="454" spans="1:4" x14ac:dyDescent="0.25">
      <c r="A454" s="28" t="s">
        <v>465</v>
      </c>
      <c r="B454" s="35">
        <v>39898.504800000002</v>
      </c>
      <c r="C454" s="34">
        <v>0</v>
      </c>
      <c r="D454" s="34">
        <v>1</v>
      </c>
    </row>
    <row r="455" spans="1:4" x14ac:dyDescent="0.25">
      <c r="A455" s="29" t="s">
        <v>471</v>
      </c>
      <c r="B455" s="35">
        <v>0</v>
      </c>
      <c r="C455" s="34"/>
      <c r="D455" s="34">
        <v>1</v>
      </c>
    </row>
    <row r="456" spans="1:4" x14ac:dyDescent="0.25">
      <c r="A456" s="30" t="s">
        <v>472</v>
      </c>
      <c r="B456" s="35">
        <v>0</v>
      </c>
      <c r="C456" s="34"/>
      <c r="D456" s="34">
        <v>1</v>
      </c>
    </row>
    <row r="457" spans="1:4" x14ac:dyDescent="0.25">
      <c r="A457" s="29" t="s">
        <v>468</v>
      </c>
      <c r="B457" s="35">
        <v>11399.5728</v>
      </c>
      <c r="C457" s="34">
        <v>0</v>
      </c>
      <c r="D457" s="34">
        <v>0.25</v>
      </c>
    </row>
    <row r="458" spans="1:4" x14ac:dyDescent="0.25">
      <c r="A458" s="30" t="s">
        <v>469</v>
      </c>
      <c r="B458" s="35">
        <v>11399.5728</v>
      </c>
      <c r="C458" s="34">
        <v>0</v>
      </c>
      <c r="D458" s="34">
        <v>0.25</v>
      </c>
    </row>
    <row r="459" spans="1:4" x14ac:dyDescent="0.25">
      <c r="A459" s="30" t="s">
        <v>470</v>
      </c>
      <c r="B459" s="35">
        <v>0</v>
      </c>
      <c r="C459" s="34">
        <v>0</v>
      </c>
      <c r="D459" s="34"/>
    </row>
    <row r="460" spans="1:4" x14ac:dyDescent="0.25">
      <c r="A460" s="30" t="s">
        <v>473</v>
      </c>
      <c r="B460" s="35">
        <v>0</v>
      </c>
      <c r="C460" s="34">
        <v>0</v>
      </c>
      <c r="D460" s="34"/>
    </row>
    <row r="461" spans="1:4" x14ac:dyDescent="0.25">
      <c r="A461" s="29" t="s">
        <v>466</v>
      </c>
      <c r="B461" s="35">
        <v>28498.932000000001</v>
      </c>
      <c r="C461" s="34">
        <v>0</v>
      </c>
      <c r="D461" s="34">
        <v>0.25</v>
      </c>
    </row>
    <row r="462" spans="1:4" x14ac:dyDescent="0.25">
      <c r="A462" s="30" t="s">
        <v>467</v>
      </c>
      <c r="B462" s="35">
        <v>28498.932000000001</v>
      </c>
      <c r="C462" s="34">
        <v>0</v>
      </c>
      <c r="D462" s="34">
        <v>0.25</v>
      </c>
    </row>
    <row r="463" spans="1:4" x14ac:dyDescent="0.25">
      <c r="A463" s="26" t="s">
        <v>932</v>
      </c>
      <c r="B463" s="35">
        <v>17297112.8882</v>
      </c>
      <c r="C463" s="34">
        <v>0.8</v>
      </c>
      <c r="D463" s="34">
        <v>0.5</v>
      </c>
    </row>
    <row r="464" spans="1:4" x14ac:dyDescent="0.25">
      <c r="A464" s="27" t="s">
        <v>14</v>
      </c>
      <c r="B464" s="35">
        <v>14000</v>
      </c>
      <c r="C464" s="34"/>
      <c r="D464" s="34"/>
    </row>
    <row r="465" spans="1:4" x14ac:dyDescent="0.25">
      <c r="A465" s="28" t="s">
        <v>14</v>
      </c>
      <c r="B465" s="35">
        <v>14000</v>
      </c>
      <c r="C465" s="34"/>
      <c r="D465" s="34"/>
    </row>
    <row r="466" spans="1:4" x14ac:dyDescent="0.25">
      <c r="A466" s="29" t="s">
        <v>9</v>
      </c>
      <c r="B466" s="35">
        <v>14000</v>
      </c>
      <c r="C466" s="34"/>
      <c r="D466" s="34"/>
    </row>
    <row r="467" spans="1:4" x14ac:dyDescent="0.25">
      <c r="A467" s="30" t="s">
        <v>14</v>
      </c>
      <c r="B467" s="35">
        <v>14000</v>
      </c>
      <c r="C467" s="34"/>
      <c r="D467" s="34"/>
    </row>
    <row r="468" spans="1:4" x14ac:dyDescent="0.25">
      <c r="A468" s="27" t="s">
        <v>691</v>
      </c>
      <c r="B468" s="35">
        <v>391022</v>
      </c>
      <c r="C468" s="34">
        <v>0</v>
      </c>
      <c r="D468" s="34">
        <v>0.25</v>
      </c>
    </row>
    <row r="469" spans="1:4" x14ac:dyDescent="0.25">
      <c r="A469" s="28" t="s">
        <v>692</v>
      </c>
      <c r="B469" s="35">
        <v>391022</v>
      </c>
      <c r="C469" s="34">
        <v>0</v>
      </c>
      <c r="D469" s="34">
        <v>0.25</v>
      </c>
    </row>
    <row r="470" spans="1:4" x14ac:dyDescent="0.25">
      <c r="A470" s="29" t="s">
        <v>699</v>
      </c>
      <c r="B470" s="35">
        <v>391022</v>
      </c>
      <c r="C470" s="34">
        <v>0</v>
      </c>
      <c r="D470" s="34">
        <v>0.25</v>
      </c>
    </row>
    <row r="471" spans="1:4" x14ac:dyDescent="0.25">
      <c r="A471" s="30" t="s">
        <v>700</v>
      </c>
      <c r="B471" s="35">
        <v>391022</v>
      </c>
      <c r="C471" s="34">
        <v>0</v>
      </c>
      <c r="D471" s="34">
        <v>0.25</v>
      </c>
    </row>
    <row r="472" spans="1:4" x14ac:dyDescent="0.25">
      <c r="A472" s="27" t="s">
        <v>24</v>
      </c>
      <c r="B472" s="35">
        <v>16182301.8882</v>
      </c>
      <c r="C472" s="34">
        <v>0</v>
      </c>
      <c r="D472" s="34">
        <v>0.3</v>
      </c>
    </row>
    <row r="473" spans="1:4" x14ac:dyDescent="0.25">
      <c r="A473" s="28" t="s">
        <v>44</v>
      </c>
      <c r="B473" s="35">
        <v>0</v>
      </c>
      <c r="C473" s="34">
        <v>0</v>
      </c>
      <c r="D473" s="34"/>
    </row>
    <row r="474" spans="1:4" x14ac:dyDescent="0.25">
      <c r="A474" s="29" t="s">
        <v>47</v>
      </c>
      <c r="B474" s="35">
        <v>0</v>
      </c>
      <c r="C474" s="34">
        <v>0</v>
      </c>
      <c r="D474" s="34"/>
    </row>
    <row r="475" spans="1:4" x14ac:dyDescent="0.25">
      <c r="A475" s="30" t="s">
        <v>49</v>
      </c>
      <c r="B475" s="35">
        <v>0</v>
      </c>
      <c r="C475" s="34">
        <v>0</v>
      </c>
      <c r="D475" s="34"/>
    </row>
    <row r="476" spans="1:4" x14ac:dyDescent="0.25">
      <c r="A476" s="30" t="s">
        <v>58</v>
      </c>
      <c r="B476" s="35">
        <v>0</v>
      </c>
      <c r="C476" s="34">
        <v>0</v>
      </c>
      <c r="D476" s="34"/>
    </row>
    <row r="477" spans="1:4" x14ac:dyDescent="0.25">
      <c r="A477" s="28" t="s">
        <v>91</v>
      </c>
      <c r="B477" s="35">
        <v>15347438.289999999</v>
      </c>
      <c r="C477" s="34">
        <v>0</v>
      </c>
      <c r="D477" s="34">
        <v>0.3</v>
      </c>
    </row>
    <row r="478" spans="1:4" x14ac:dyDescent="0.25">
      <c r="A478" s="29" t="s">
        <v>92</v>
      </c>
      <c r="B478" s="35">
        <v>15347438.289999999</v>
      </c>
      <c r="C478" s="34">
        <v>0</v>
      </c>
      <c r="D478" s="34">
        <v>0.3</v>
      </c>
    </row>
    <row r="479" spans="1:4" x14ac:dyDescent="0.25">
      <c r="A479" s="30" t="s">
        <v>97</v>
      </c>
      <c r="B479" s="35">
        <v>0</v>
      </c>
      <c r="C479" s="34">
        <v>0</v>
      </c>
      <c r="D479" s="34"/>
    </row>
    <row r="480" spans="1:4" x14ac:dyDescent="0.25">
      <c r="A480" s="30" t="s">
        <v>96</v>
      </c>
      <c r="B480" s="35">
        <v>15347438.289999999</v>
      </c>
      <c r="C480" s="34">
        <v>0</v>
      </c>
      <c r="D480" s="34">
        <v>0.3</v>
      </c>
    </row>
    <row r="481" spans="1:4" x14ac:dyDescent="0.25">
      <c r="A481" s="30" t="s">
        <v>93</v>
      </c>
      <c r="B481" s="35">
        <v>0</v>
      </c>
      <c r="C481" s="34">
        <v>0</v>
      </c>
      <c r="D481" s="34"/>
    </row>
    <row r="482" spans="1:4" x14ac:dyDescent="0.25">
      <c r="A482" s="28" t="s">
        <v>86</v>
      </c>
      <c r="B482" s="35">
        <v>10000</v>
      </c>
      <c r="C482" s="34">
        <v>0</v>
      </c>
      <c r="D482" s="34">
        <v>0.2</v>
      </c>
    </row>
    <row r="483" spans="1:4" x14ac:dyDescent="0.25">
      <c r="A483" s="29" t="s">
        <v>87</v>
      </c>
      <c r="B483" s="35">
        <v>10000</v>
      </c>
      <c r="C483" s="34">
        <v>0</v>
      </c>
      <c r="D483" s="34">
        <v>0.2</v>
      </c>
    </row>
    <row r="484" spans="1:4" x14ac:dyDescent="0.25">
      <c r="A484" s="30" t="s">
        <v>88</v>
      </c>
      <c r="B484" s="35">
        <v>0</v>
      </c>
      <c r="C484" s="34">
        <v>0</v>
      </c>
      <c r="D484" s="34"/>
    </row>
    <row r="485" spans="1:4" x14ac:dyDescent="0.25">
      <c r="A485" s="30" t="s">
        <v>89</v>
      </c>
      <c r="B485" s="35">
        <v>10000</v>
      </c>
      <c r="C485" s="34">
        <v>0</v>
      </c>
      <c r="D485" s="34">
        <v>0.2</v>
      </c>
    </row>
    <row r="486" spans="1:4" x14ac:dyDescent="0.25">
      <c r="A486" s="28" t="s">
        <v>59</v>
      </c>
      <c r="B486" s="35">
        <v>0</v>
      </c>
      <c r="C486" s="34">
        <v>0</v>
      </c>
      <c r="D486" s="34"/>
    </row>
    <row r="487" spans="1:4" x14ac:dyDescent="0.25">
      <c r="A487" s="29" t="s">
        <v>9</v>
      </c>
      <c r="B487" s="35">
        <v>0</v>
      </c>
      <c r="C487" s="34"/>
      <c r="D487" s="34"/>
    </row>
    <row r="488" spans="1:4" x14ac:dyDescent="0.25">
      <c r="A488" s="30" t="s">
        <v>75</v>
      </c>
      <c r="B488" s="35">
        <v>0</v>
      </c>
      <c r="C488" s="34"/>
      <c r="D488" s="34"/>
    </row>
    <row r="489" spans="1:4" x14ac:dyDescent="0.25">
      <c r="A489" s="30" t="s">
        <v>68</v>
      </c>
      <c r="B489" s="35">
        <v>0</v>
      </c>
      <c r="C489" s="34"/>
      <c r="D489" s="34"/>
    </row>
    <row r="490" spans="1:4" x14ac:dyDescent="0.25">
      <c r="A490" s="29" t="s">
        <v>73</v>
      </c>
      <c r="B490" s="35">
        <v>0</v>
      </c>
      <c r="C490" s="34"/>
      <c r="D490" s="34"/>
    </row>
    <row r="491" spans="1:4" x14ac:dyDescent="0.25">
      <c r="A491" s="30" t="s">
        <v>74</v>
      </c>
      <c r="B491" s="35">
        <v>0</v>
      </c>
      <c r="C491" s="34"/>
      <c r="D491" s="34"/>
    </row>
    <row r="492" spans="1:4" x14ac:dyDescent="0.25">
      <c r="A492" s="29" t="s">
        <v>66</v>
      </c>
      <c r="B492" s="35">
        <v>0</v>
      </c>
      <c r="C492" s="34">
        <v>0</v>
      </c>
      <c r="D492" s="34"/>
    </row>
    <row r="493" spans="1:4" x14ac:dyDescent="0.25">
      <c r="A493" s="30" t="s">
        <v>67</v>
      </c>
      <c r="B493" s="35">
        <v>0</v>
      </c>
      <c r="C493" s="34">
        <v>0</v>
      </c>
      <c r="D493" s="34"/>
    </row>
    <row r="494" spans="1:4" x14ac:dyDescent="0.25">
      <c r="A494" s="29" t="s">
        <v>63</v>
      </c>
      <c r="B494" s="35">
        <v>0</v>
      </c>
      <c r="C494" s="34">
        <v>0</v>
      </c>
      <c r="D494" s="34"/>
    </row>
    <row r="495" spans="1:4" x14ac:dyDescent="0.25">
      <c r="A495" s="30" t="s">
        <v>64</v>
      </c>
      <c r="B495" s="35">
        <v>0</v>
      </c>
      <c r="C495" s="34">
        <v>0</v>
      </c>
      <c r="D495" s="34"/>
    </row>
    <row r="496" spans="1:4" x14ac:dyDescent="0.25">
      <c r="A496" s="28" t="s">
        <v>98</v>
      </c>
      <c r="B496" s="35">
        <v>824863.59820000012</v>
      </c>
      <c r="C496" s="34"/>
      <c r="D496" s="34"/>
    </row>
    <row r="497" spans="1:4" x14ac:dyDescent="0.25">
      <c r="A497" s="29" t="s">
        <v>9</v>
      </c>
      <c r="B497" s="35">
        <v>824863.59820000012</v>
      </c>
      <c r="C497" s="34"/>
      <c r="D497" s="34"/>
    </row>
    <row r="498" spans="1:4" x14ac:dyDescent="0.25">
      <c r="A498" s="30" t="s">
        <v>101</v>
      </c>
      <c r="B498" s="35">
        <v>28360.799999999999</v>
      </c>
      <c r="C498" s="34"/>
      <c r="D498" s="34"/>
    </row>
    <row r="499" spans="1:4" x14ac:dyDescent="0.25">
      <c r="A499" s="30" t="s">
        <v>102</v>
      </c>
      <c r="B499" s="35">
        <v>42369.363790000003</v>
      </c>
      <c r="C499" s="34"/>
      <c r="D499" s="34"/>
    </row>
    <row r="500" spans="1:4" x14ac:dyDescent="0.25">
      <c r="A500" s="30" t="s">
        <v>99</v>
      </c>
      <c r="B500" s="35">
        <v>98575.940529999993</v>
      </c>
      <c r="C500" s="34"/>
      <c r="D500" s="34"/>
    </row>
    <row r="501" spans="1:4" x14ac:dyDescent="0.25">
      <c r="A501" s="30" t="s">
        <v>100</v>
      </c>
      <c r="B501" s="35">
        <v>655557.49388000008</v>
      </c>
      <c r="C501" s="34"/>
      <c r="D501" s="34"/>
    </row>
    <row r="502" spans="1:4" x14ac:dyDescent="0.25">
      <c r="A502" s="27" t="s">
        <v>800</v>
      </c>
      <c r="B502" s="35">
        <v>709789</v>
      </c>
      <c r="C502" s="34">
        <v>0.8</v>
      </c>
      <c r="D502" s="34">
        <v>0.5</v>
      </c>
    </row>
    <row r="503" spans="1:4" x14ac:dyDescent="0.25">
      <c r="A503" s="28" t="s">
        <v>826</v>
      </c>
      <c r="B503" s="35">
        <v>334800</v>
      </c>
      <c r="C503" s="34">
        <v>0.7</v>
      </c>
      <c r="D503" s="34">
        <v>0.5</v>
      </c>
    </row>
    <row r="504" spans="1:4" x14ac:dyDescent="0.25">
      <c r="A504" s="29" t="s">
        <v>827</v>
      </c>
      <c r="B504" s="35">
        <v>3000</v>
      </c>
      <c r="C504" s="34"/>
      <c r="D504" s="34">
        <v>0.5</v>
      </c>
    </row>
    <row r="505" spans="1:4" x14ac:dyDescent="0.25">
      <c r="A505" s="30" t="s">
        <v>828</v>
      </c>
      <c r="B505" s="35">
        <v>3000</v>
      </c>
      <c r="C505" s="34"/>
      <c r="D505" s="34">
        <v>0.5</v>
      </c>
    </row>
    <row r="506" spans="1:4" x14ac:dyDescent="0.25">
      <c r="A506" s="29" t="s">
        <v>844</v>
      </c>
      <c r="B506" s="35">
        <v>0</v>
      </c>
      <c r="C506" s="34">
        <v>0</v>
      </c>
      <c r="D506" s="34"/>
    </row>
    <row r="507" spans="1:4" x14ac:dyDescent="0.25">
      <c r="A507" s="30" t="s">
        <v>845</v>
      </c>
      <c r="B507" s="35">
        <v>0</v>
      </c>
      <c r="C507" s="34">
        <v>0</v>
      </c>
      <c r="D507" s="34"/>
    </row>
    <row r="508" spans="1:4" x14ac:dyDescent="0.25">
      <c r="A508" s="29" t="s">
        <v>856</v>
      </c>
      <c r="B508" s="35">
        <v>7000</v>
      </c>
      <c r="C508" s="34">
        <v>0</v>
      </c>
      <c r="D508" s="34">
        <v>0.3</v>
      </c>
    </row>
    <row r="509" spans="1:4" x14ac:dyDescent="0.25">
      <c r="A509" s="30" t="s">
        <v>857</v>
      </c>
      <c r="B509" s="35">
        <v>7000</v>
      </c>
      <c r="C509" s="34">
        <v>0</v>
      </c>
      <c r="D509" s="34">
        <v>0.3</v>
      </c>
    </row>
    <row r="510" spans="1:4" x14ac:dyDescent="0.25">
      <c r="A510" s="29" t="s">
        <v>854</v>
      </c>
      <c r="B510" s="35">
        <v>18000</v>
      </c>
      <c r="C510" s="34">
        <v>0</v>
      </c>
      <c r="D510" s="34">
        <v>0.3</v>
      </c>
    </row>
    <row r="511" spans="1:4" x14ac:dyDescent="0.25">
      <c r="A511" s="30" t="s">
        <v>859</v>
      </c>
      <c r="B511" s="35">
        <v>8000</v>
      </c>
      <c r="C511" s="34">
        <v>0</v>
      </c>
      <c r="D511" s="34">
        <v>0.3</v>
      </c>
    </row>
    <row r="512" spans="1:4" x14ac:dyDescent="0.25">
      <c r="A512" s="30" t="s">
        <v>855</v>
      </c>
      <c r="B512" s="35">
        <v>10000</v>
      </c>
      <c r="C512" s="34">
        <v>0</v>
      </c>
      <c r="D512" s="34">
        <v>0.3</v>
      </c>
    </row>
    <row r="513" spans="1:4" x14ac:dyDescent="0.25">
      <c r="A513" s="30" t="s">
        <v>858</v>
      </c>
      <c r="B513" s="35">
        <v>0</v>
      </c>
      <c r="C513" s="34">
        <v>0</v>
      </c>
      <c r="D513" s="34"/>
    </row>
    <row r="514" spans="1:4" x14ac:dyDescent="0.25">
      <c r="A514" s="29" t="s">
        <v>833</v>
      </c>
      <c r="B514" s="35">
        <v>211800</v>
      </c>
      <c r="C514" s="34">
        <v>0</v>
      </c>
      <c r="D514" s="34">
        <v>0.25</v>
      </c>
    </row>
    <row r="515" spans="1:4" x14ac:dyDescent="0.25">
      <c r="A515" s="30" t="s">
        <v>841</v>
      </c>
      <c r="B515" s="35">
        <v>25000</v>
      </c>
      <c r="C515" s="34">
        <v>0</v>
      </c>
      <c r="D515" s="34">
        <v>0.25</v>
      </c>
    </row>
    <row r="516" spans="1:4" x14ac:dyDescent="0.25">
      <c r="A516" s="30" t="s">
        <v>851</v>
      </c>
      <c r="B516" s="35">
        <v>124800</v>
      </c>
      <c r="C516" s="34">
        <v>0</v>
      </c>
      <c r="D516" s="34">
        <v>0.25</v>
      </c>
    </row>
    <row r="517" spans="1:4" x14ac:dyDescent="0.25">
      <c r="A517" s="30" t="s">
        <v>834</v>
      </c>
      <c r="B517" s="35">
        <v>30000</v>
      </c>
      <c r="C517" s="34">
        <v>0</v>
      </c>
      <c r="D517" s="34">
        <v>0.25</v>
      </c>
    </row>
    <row r="518" spans="1:4" x14ac:dyDescent="0.25">
      <c r="A518" s="30" t="s">
        <v>848</v>
      </c>
      <c r="B518" s="35">
        <v>32000</v>
      </c>
      <c r="C518" s="34">
        <v>0</v>
      </c>
      <c r="D518" s="34">
        <v>0.25</v>
      </c>
    </row>
    <row r="519" spans="1:4" x14ac:dyDescent="0.25">
      <c r="A519" s="30" t="s">
        <v>842</v>
      </c>
      <c r="B519" s="35">
        <v>0</v>
      </c>
      <c r="C519" s="34">
        <v>0</v>
      </c>
      <c r="D519" s="34">
        <v>0.25</v>
      </c>
    </row>
    <row r="520" spans="1:4" x14ac:dyDescent="0.25">
      <c r="A520" s="29" t="s">
        <v>852</v>
      </c>
      <c r="B520" s="35">
        <v>20000</v>
      </c>
      <c r="C520" s="34">
        <v>0.5</v>
      </c>
      <c r="D520" s="34">
        <v>0.5</v>
      </c>
    </row>
    <row r="521" spans="1:4" x14ac:dyDescent="0.25">
      <c r="A521" s="30" t="s">
        <v>853</v>
      </c>
      <c r="B521" s="35">
        <v>20000</v>
      </c>
      <c r="C521" s="34">
        <v>0.5</v>
      </c>
      <c r="D521" s="34">
        <v>0.5</v>
      </c>
    </row>
    <row r="522" spans="1:4" x14ac:dyDescent="0.25">
      <c r="A522" s="29" t="s">
        <v>849</v>
      </c>
      <c r="B522" s="35">
        <v>0</v>
      </c>
      <c r="C522" s="34">
        <v>0</v>
      </c>
      <c r="D522" s="34">
        <v>0.25</v>
      </c>
    </row>
    <row r="523" spans="1:4" x14ac:dyDescent="0.25">
      <c r="A523" s="30" t="s">
        <v>850</v>
      </c>
      <c r="B523" s="35">
        <v>0</v>
      </c>
      <c r="C523" s="34">
        <v>0</v>
      </c>
      <c r="D523" s="34">
        <v>0.25</v>
      </c>
    </row>
    <row r="524" spans="1:4" x14ac:dyDescent="0.25">
      <c r="A524" s="29" t="s">
        <v>837</v>
      </c>
      <c r="B524" s="35">
        <v>0</v>
      </c>
      <c r="C524" s="34"/>
      <c r="D524" s="34"/>
    </row>
    <row r="525" spans="1:4" x14ac:dyDescent="0.25">
      <c r="A525" s="30" t="s">
        <v>838</v>
      </c>
      <c r="B525" s="35">
        <v>0</v>
      </c>
      <c r="C525" s="34"/>
      <c r="D525" s="34"/>
    </row>
    <row r="526" spans="1:4" x14ac:dyDescent="0.25">
      <c r="A526" s="29" t="s">
        <v>846</v>
      </c>
      <c r="B526" s="35">
        <v>0</v>
      </c>
      <c r="C526" s="34">
        <v>0</v>
      </c>
      <c r="D526" s="34"/>
    </row>
    <row r="527" spans="1:4" x14ac:dyDescent="0.25">
      <c r="A527" s="30" t="s">
        <v>847</v>
      </c>
      <c r="B527" s="35">
        <v>0</v>
      </c>
      <c r="C527" s="34">
        <v>0</v>
      </c>
      <c r="D527" s="34"/>
    </row>
    <row r="528" spans="1:4" x14ac:dyDescent="0.25">
      <c r="A528" s="30" t="s">
        <v>860</v>
      </c>
      <c r="B528" s="35">
        <v>0</v>
      </c>
      <c r="C528" s="34">
        <v>0</v>
      </c>
      <c r="D528" s="34"/>
    </row>
    <row r="529" spans="1:4" x14ac:dyDescent="0.25">
      <c r="A529" s="29" t="s">
        <v>830</v>
      </c>
      <c r="B529" s="35">
        <v>75000</v>
      </c>
      <c r="C529" s="34">
        <v>0.7</v>
      </c>
      <c r="D529" s="34">
        <v>0.25</v>
      </c>
    </row>
    <row r="530" spans="1:4" x14ac:dyDescent="0.25">
      <c r="A530" s="30" t="s">
        <v>829</v>
      </c>
      <c r="B530" s="35">
        <v>0</v>
      </c>
      <c r="C530" s="34">
        <v>0.7</v>
      </c>
      <c r="D530" s="34"/>
    </row>
    <row r="531" spans="1:4" x14ac:dyDescent="0.25">
      <c r="A531" s="30" t="s">
        <v>831</v>
      </c>
      <c r="B531" s="35">
        <v>75000</v>
      </c>
      <c r="C531" s="34">
        <v>0.25</v>
      </c>
      <c r="D531" s="34">
        <v>0.25</v>
      </c>
    </row>
    <row r="532" spans="1:4" x14ac:dyDescent="0.25">
      <c r="A532" s="29" t="s">
        <v>839</v>
      </c>
      <c r="B532" s="35">
        <v>0</v>
      </c>
      <c r="C532" s="34">
        <v>0</v>
      </c>
      <c r="D532" s="34"/>
    </row>
    <row r="533" spans="1:4" x14ac:dyDescent="0.25">
      <c r="A533" s="30" t="s">
        <v>843</v>
      </c>
      <c r="B533" s="35">
        <v>0</v>
      </c>
      <c r="C533" s="34">
        <v>0</v>
      </c>
      <c r="D533" s="34"/>
    </row>
    <row r="534" spans="1:4" x14ac:dyDescent="0.25">
      <c r="A534" s="30" t="s">
        <v>840</v>
      </c>
      <c r="B534" s="35">
        <v>0</v>
      </c>
      <c r="C534" s="34">
        <v>0</v>
      </c>
      <c r="D534" s="34"/>
    </row>
    <row r="535" spans="1:4" x14ac:dyDescent="0.25">
      <c r="A535" s="28" t="s">
        <v>873</v>
      </c>
      <c r="B535" s="35">
        <v>374989</v>
      </c>
      <c r="C535" s="34">
        <v>0.8</v>
      </c>
      <c r="D535" s="34">
        <v>0.2</v>
      </c>
    </row>
    <row r="536" spans="1:4" x14ac:dyDescent="0.25">
      <c r="A536" s="29" t="s">
        <v>952</v>
      </c>
      <c r="B536" s="35">
        <v>374989</v>
      </c>
      <c r="C536" s="34">
        <v>0.8</v>
      </c>
      <c r="D536" s="34">
        <v>0.2</v>
      </c>
    </row>
    <row r="537" spans="1:4" x14ac:dyDescent="0.25">
      <c r="A537" s="30" t="s">
        <v>874</v>
      </c>
      <c r="B537" s="35">
        <v>374989</v>
      </c>
      <c r="C537" s="34">
        <v>0.8</v>
      </c>
      <c r="D537" s="34">
        <v>0.2</v>
      </c>
    </row>
    <row r="538" spans="1:4" x14ac:dyDescent="0.25">
      <c r="A538" s="26" t="s">
        <v>927</v>
      </c>
      <c r="B538" s="35">
        <v>4998935.2681399994</v>
      </c>
      <c r="C538" s="34">
        <v>0.5</v>
      </c>
      <c r="D538" s="34">
        <v>0.75</v>
      </c>
    </row>
    <row r="539" spans="1:4" x14ac:dyDescent="0.25">
      <c r="A539" s="27" t="s">
        <v>22</v>
      </c>
      <c r="B539" s="35">
        <v>82177</v>
      </c>
      <c r="C539" s="34"/>
      <c r="D539" s="34"/>
    </row>
    <row r="540" spans="1:4" x14ac:dyDescent="0.25">
      <c r="A540" s="28" t="s">
        <v>22</v>
      </c>
      <c r="B540" s="35">
        <v>82177</v>
      </c>
      <c r="C540" s="34"/>
      <c r="D540" s="34"/>
    </row>
    <row r="541" spans="1:4" x14ac:dyDescent="0.25">
      <c r="A541" s="29" t="s">
        <v>9</v>
      </c>
      <c r="B541" s="35">
        <v>82177</v>
      </c>
      <c r="C541" s="34"/>
      <c r="D541" s="34"/>
    </row>
    <row r="542" spans="1:4" x14ac:dyDescent="0.25">
      <c r="A542" s="30" t="s">
        <v>22</v>
      </c>
      <c r="B542" s="35">
        <v>82177</v>
      </c>
      <c r="C542" s="34"/>
      <c r="D542" s="34"/>
    </row>
    <row r="543" spans="1:4" x14ac:dyDescent="0.25">
      <c r="A543" s="27" t="s">
        <v>691</v>
      </c>
      <c r="B543" s="35">
        <v>2466750</v>
      </c>
      <c r="C543" s="34">
        <v>0.5</v>
      </c>
      <c r="D543" s="34">
        <v>0.5</v>
      </c>
    </row>
    <row r="544" spans="1:4" x14ac:dyDescent="0.25">
      <c r="A544" s="28" t="s">
        <v>692</v>
      </c>
      <c r="B544" s="35">
        <v>19750</v>
      </c>
      <c r="C544" s="34">
        <v>0.25</v>
      </c>
      <c r="D544" s="34">
        <v>0.25</v>
      </c>
    </row>
    <row r="545" spans="1:4" x14ac:dyDescent="0.25">
      <c r="A545" s="29" t="s">
        <v>9</v>
      </c>
      <c r="B545" s="35">
        <v>19750</v>
      </c>
      <c r="C545" s="34">
        <v>0.25</v>
      </c>
      <c r="D545" s="34">
        <v>0.25</v>
      </c>
    </row>
    <row r="546" spans="1:4" x14ac:dyDescent="0.25">
      <c r="A546" s="30" t="s">
        <v>701</v>
      </c>
      <c r="B546" s="35">
        <v>9750</v>
      </c>
      <c r="C546" s="34">
        <v>0.25</v>
      </c>
      <c r="D546" s="34">
        <v>0.25</v>
      </c>
    </row>
    <row r="547" spans="1:4" x14ac:dyDescent="0.25">
      <c r="A547" s="30" t="s">
        <v>697</v>
      </c>
      <c r="B547" s="35">
        <v>10000</v>
      </c>
      <c r="C547" s="34">
        <v>0.25</v>
      </c>
      <c r="D547" s="34">
        <v>0.25</v>
      </c>
    </row>
    <row r="548" spans="1:4" x14ac:dyDescent="0.25">
      <c r="A548" s="28" t="s">
        <v>713</v>
      </c>
      <c r="B548" s="35">
        <v>2447000</v>
      </c>
      <c r="C548" s="34">
        <v>0.5</v>
      </c>
      <c r="D548" s="34">
        <v>0.5</v>
      </c>
    </row>
    <row r="549" spans="1:4" x14ac:dyDescent="0.25">
      <c r="A549" s="29" t="s">
        <v>9</v>
      </c>
      <c r="B549" s="35">
        <v>2247000</v>
      </c>
      <c r="C549" s="34">
        <v>0.25</v>
      </c>
      <c r="D549" s="34">
        <v>0.25</v>
      </c>
    </row>
    <row r="550" spans="1:4" x14ac:dyDescent="0.25">
      <c r="A550" s="30" t="s">
        <v>722</v>
      </c>
      <c r="B550" s="35">
        <v>827000</v>
      </c>
      <c r="C550" s="34">
        <v>0.25</v>
      </c>
      <c r="D550" s="34">
        <v>0.25</v>
      </c>
    </row>
    <row r="551" spans="1:4" x14ac:dyDescent="0.25">
      <c r="A551" s="30" t="s">
        <v>721</v>
      </c>
      <c r="B551" s="35">
        <v>580000</v>
      </c>
      <c r="C551" s="34">
        <v>0.25</v>
      </c>
      <c r="D551" s="34">
        <v>0.25</v>
      </c>
    </row>
    <row r="552" spans="1:4" x14ac:dyDescent="0.25">
      <c r="A552" s="30" t="s">
        <v>715</v>
      </c>
      <c r="B552" s="35">
        <v>840000</v>
      </c>
      <c r="C552" s="34">
        <v>0</v>
      </c>
      <c r="D552" s="34">
        <v>0.25</v>
      </c>
    </row>
    <row r="553" spans="1:4" x14ac:dyDescent="0.25">
      <c r="A553" s="29" t="s">
        <v>738</v>
      </c>
      <c r="B553" s="35">
        <v>0</v>
      </c>
      <c r="C553" s="34"/>
      <c r="D553" s="34"/>
    </row>
    <row r="554" spans="1:4" x14ac:dyDescent="0.25">
      <c r="A554" s="30" t="s">
        <v>739</v>
      </c>
      <c r="B554" s="35">
        <v>0</v>
      </c>
      <c r="C554" s="34"/>
      <c r="D554" s="34"/>
    </row>
    <row r="555" spans="1:4" x14ac:dyDescent="0.25">
      <c r="A555" s="29" t="s">
        <v>732</v>
      </c>
      <c r="B555" s="35">
        <v>200000</v>
      </c>
      <c r="C555" s="34">
        <v>0.5</v>
      </c>
      <c r="D555" s="34">
        <v>0.5</v>
      </c>
    </row>
    <row r="556" spans="1:4" x14ac:dyDescent="0.25">
      <c r="A556" s="30" t="s">
        <v>733</v>
      </c>
      <c r="B556" s="35">
        <v>200000</v>
      </c>
      <c r="C556" s="34">
        <v>0.5</v>
      </c>
      <c r="D556" s="34">
        <v>0.5</v>
      </c>
    </row>
    <row r="557" spans="1:4" x14ac:dyDescent="0.25">
      <c r="A557" s="29" t="s">
        <v>729</v>
      </c>
      <c r="B557" s="35">
        <v>0</v>
      </c>
      <c r="C557" s="34"/>
      <c r="D557" s="34"/>
    </row>
    <row r="558" spans="1:4" x14ac:dyDescent="0.25">
      <c r="A558" s="30" t="s">
        <v>730</v>
      </c>
      <c r="B558" s="35">
        <v>0</v>
      </c>
      <c r="C558" s="34"/>
      <c r="D558" s="34"/>
    </row>
    <row r="559" spans="1:4" x14ac:dyDescent="0.25">
      <c r="A559" s="29" t="s">
        <v>734</v>
      </c>
      <c r="B559" s="35">
        <v>0</v>
      </c>
      <c r="C559" s="34"/>
      <c r="D559" s="34"/>
    </row>
    <row r="560" spans="1:4" x14ac:dyDescent="0.25">
      <c r="A560" s="30" t="s">
        <v>735</v>
      </c>
      <c r="B560" s="35">
        <v>0</v>
      </c>
      <c r="C560" s="34"/>
      <c r="D560" s="34"/>
    </row>
    <row r="561" spans="1:4" x14ac:dyDescent="0.25">
      <c r="A561" s="29" t="s">
        <v>736</v>
      </c>
      <c r="B561" s="35">
        <v>0</v>
      </c>
      <c r="C561" s="34">
        <v>0</v>
      </c>
      <c r="D561" s="34"/>
    </row>
    <row r="562" spans="1:4" x14ac:dyDescent="0.25">
      <c r="A562" s="30" t="s">
        <v>737</v>
      </c>
      <c r="B562" s="35">
        <v>0</v>
      </c>
      <c r="C562" s="34">
        <v>0</v>
      </c>
      <c r="D562" s="34"/>
    </row>
    <row r="563" spans="1:4" x14ac:dyDescent="0.25">
      <c r="A563" s="27" t="s">
        <v>24</v>
      </c>
      <c r="B563" s="35">
        <v>2450008.2681400003</v>
      </c>
      <c r="C563" s="34">
        <v>0.25</v>
      </c>
      <c r="D563" s="34">
        <v>0.75</v>
      </c>
    </row>
    <row r="564" spans="1:4" x14ac:dyDescent="0.25">
      <c r="A564" s="28" t="s">
        <v>76</v>
      </c>
      <c r="B564" s="35">
        <v>25000</v>
      </c>
      <c r="C564" s="34">
        <v>0.25</v>
      </c>
      <c r="D564" s="34">
        <v>0.5</v>
      </c>
    </row>
    <row r="565" spans="1:4" x14ac:dyDescent="0.25">
      <c r="A565" s="29" t="s">
        <v>9</v>
      </c>
      <c r="B565" s="35">
        <v>5000</v>
      </c>
      <c r="C565" s="34">
        <v>0.25</v>
      </c>
      <c r="D565" s="34">
        <v>0.25</v>
      </c>
    </row>
    <row r="566" spans="1:4" x14ac:dyDescent="0.25">
      <c r="A566" s="30" t="s">
        <v>80</v>
      </c>
      <c r="B566" s="35">
        <v>0</v>
      </c>
      <c r="C566" s="34"/>
      <c r="D566" s="34"/>
    </row>
    <row r="567" spans="1:4" x14ac:dyDescent="0.25">
      <c r="A567" s="30" t="s">
        <v>79</v>
      </c>
      <c r="B567" s="35">
        <v>5000</v>
      </c>
      <c r="C567" s="34">
        <v>0.25</v>
      </c>
      <c r="D567" s="34">
        <v>0.25</v>
      </c>
    </row>
    <row r="568" spans="1:4" x14ac:dyDescent="0.25">
      <c r="A568" s="29" t="s">
        <v>81</v>
      </c>
      <c r="B568" s="35">
        <v>0</v>
      </c>
      <c r="C568" s="34">
        <v>0</v>
      </c>
      <c r="D568" s="34"/>
    </row>
    <row r="569" spans="1:4" x14ac:dyDescent="0.25">
      <c r="A569" s="30" t="s">
        <v>82</v>
      </c>
      <c r="B569" s="35">
        <v>0</v>
      </c>
      <c r="C569" s="34">
        <v>0</v>
      </c>
      <c r="D569" s="34"/>
    </row>
    <row r="570" spans="1:4" x14ac:dyDescent="0.25">
      <c r="A570" s="29" t="s">
        <v>84</v>
      </c>
      <c r="B570" s="35">
        <v>20000</v>
      </c>
      <c r="C570" s="34">
        <v>0</v>
      </c>
      <c r="D570" s="34">
        <v>0.5</v>
      </c>
    </row>
    <row r="571" spans="1:4" x14ac:dyDescent="0.25">
      <c r="A571" s="30" t="s">
        <v>85</v>
      </c>
      <c r="B571" s="35">
        <v>20000</v>
      </c>
      <c r="C571" s="34">
        <v>0</v>
      </c>
      <c r="D571" s="34">
        <v>0.5</v>
      </c>
    </row>
    <row r="572" spans="1:4" x14ac:dyDescent="0.25">
      <c r="A572" s="29" t="s">
        <v>77</v>
      </c>
      <c r="B572" s="35">
        <v>0</v>
      </c>
      <c r="C572" s="34"/>
      <c r="D572" s="34"/>
    </row>
    <row r="573" spans="1:4" x14ac:dyDescent="0.25">
      <c r="A573" s="30" t="s">
        <v>78</v>
      </c>
      <c r="B573" s="35">
        <v>0</v>
      </c>
      <c r="C573" s="34"/>
      <c r="D573" s="34"/>
    </row>
    <row r="574" spans="1:4" x14ac:dyDescent="0.25">
      <c r="A574" s="28" t="s">
        <v>103</v>
      </c>
      <c r="B574" s="35">
        <v>56000</v>
      </c>
      <c r="C574" s="34">
        <v>0</v>
      </c>
      <c r="D574" s="34">
        <v>0.2</v>
      </c>
    </row>
    <row r="575" spans="1:4" x14ac:dyDescent="0.25">
      <c r="A575" s="29" t="s">
        <v>104</v>
      </c>
      <c r="B575" s="35">
        <v>0</v>
      </c>
      <c r="C575" s="34">
        <v>0</v>
      </c>
      <c r="D575" s="34"/>
    </row>
    <row r="576" spans="1:4" x14ac:dyDescent="0.25">
      <c r="A576" s="30" t="s">
        <v>105</v>
      </c>
      <c r="B576" s="35">
        <v>0</v>
      </c>
      <c r="C576" s="34">
        <v>0</v>
      </c>
      <c r="D576" s="34"/>
    </row>
    <row r="577" spans="1:4" x14ac:dyDescent="0.25">
      <c r="A577" s="29" t="s">
        <v>109</v>
      </c>
      <c r="B577" s="35">
        <v>20000</v>
      </c>
      <c r="C577" s="34">
        <v>0</v>
      </c>
      <c r="D577" s="34">
        <v>0.2</v>
      </c>
    </row>
    <row r="578" spans="1:4" x14ac:dyDescent="0.25">
      <c r="A578" s="30" t="s">
        <v>110</v>
      </c>
      <c r="B578" s="35">
        <v>20000</v>
      </c>
      <c r="C578" s="34">
        <v>0</v>
      </c>
      <c r="D578" s="34">
        <v>0.2</v>
      </c>
    </row>
    <row r="579" spans="1:4" x14ac:dyDescent="0.25">
      <c r="A579" s="29" t="s">
        <v>106</v>
      </c>
      <c r="B579" s="35">
        <v>36000</v>
      </c>
      <c r="C579" s="34">
        <v>0</v>
      </c>
      <c r="D579" s="34">
        <v>0.15</v>
      </c>
    </row>
    <row r="580" spans="1:4" x14ac:dyDescent="0.25">
      <c r="A580" s="30" t="s">
        <v>107</v>
      </c>
      <c r="B580" s="35">
        <v>36000</v>
      </c>
      <c r="C580" s="34">
        <v>0</v>
      </c>
      <c r="D580" s="34">
        <v>0.15</v>
      </c>
    </row>
    <row r="581" spans="1:4" x14ac:dyDescent="0.25">
      <c r="A581" s="28" t="s">
        <v>44</v>
      </c>
      <c r="B581" s="35">
        <v>155800</v>
      </c>
      <c r="C581" s="34">
        <v>0</v>
      </c>
      <c r="D581" s="34">
        <v>0.75</v>
      </c>
    </row>
    <row r="582" spans="1:4" x14ac:dyDescent="0.25">
      <c r="A582" s="29" t="s">
        <v>50</v>
      </c>
      <c r="B582" s="35">
        <v>155800</v>
      </c>
      <c r="C582" s="34">
        <v>0</v>
      </c>
      <c r="D582" s="34">
        <v>0.25</v>
      </c>
    </row>
    <row r="583" spans="1:4" x14ac:dyDescent="0.25">
      <c r="A583" s="30" t="s">
        <v>51</v>
      </c>
      <c r="B583" s="35">
        <v>155800</v>
      </c>
      <c r="C583" s="34">
        <v>0</v>
      </c>
      <c r="D583" s="34">
        <v>0.25</v>
      </c>
    </row>
    <row r="584" spans="1:4" x14ac:dyDescent="0.25">
      <c r="A584" s="29" t="s">
        <v>47</v>
      </c>
      <c r="B584" s="35">
        <v>0</v>
      </c>
      <c r="C584" s="34">
        <v>0</v>
      </c>
      <c r="D584" s="34">
        <v>0.75</v>
      </c>
    </row>
    <row r="585" spans="1:4" x14ac:dyDescent="0.25">
      <c r="A585" s="30" t="s">
        <v>55</v>
      </c>
      <c r="B585" s="35">
        <v>0</v>
      </c>
      <c r="C585" s="34">
        <v>0</v>
      </c>
      <c r="D585" s="34">
        <v>0.75</v>
      </c>
    </row>
    <row r="586" spans="1:4" x14ac:dyDescent="0.25">
      <c r="A586" s="30" t="s">
        <v>48</v>
      </c>
      <c r="B586" s="35">
        <v>0</v>
      </c>
      <c r="C586" s="34">
        <v>0</v>
      </c>
      <c r="D586" s="34"/>
    </row>
    <row r="587" spans="1:4" x14ac:dyDescent="0.25">
      <c r="A587" s="29" t="s">
        <v>56</v>
      </c>
      <c r="B587" s="35">
        <v>0</v>
      </c>
      <c r="C587" s="34">
        <v>0</v>
      </c>
      <c r="D587" s="34">
        <v>0.5</v>
      </c>
    </row>
    <row r="588" spans="1:4" x14ac:dyDescent="0.25">
      <c r="A588" s="30" t="s">
        <v>57</v>
      </c>
      <c r="B588" s="35">
        <v>0</v>
      </c>
      <c r="C588" s="34">
        <v>0</v>
      </c>
      <c r="D588" s="34">
        <v>0.5</v>
      </c>
    </row>
    <row r="589" spans="1:4" x14ac:dyDescent="0.25">
      <c r="A589" s="29" t="s">
        <v>45</v>
      </c>
      <c r="B589" s="35">
        <v>0</v>
      </c>
      <c r="C589" s="34">
        <v>0</v>
      </c>
      <c r="D589" s="34"/>
    </row>
    <row r="590" spans="1:4" x14ac:dyDescent="0.25">
      <c r="A590" s="30" t="s">
        <v>46</v>
      </c>
      <c r="B590" s="35">
        <v>0</v>
      </c>
      <c r="C590" s="34">
        <v>0</v>
      </c>
      <c r="D590" s="34"/>
    </row>
    <row r="591" spans="1:4" x14ac:dyDescent="0.25">
      <c r="A591" s="29" t="s">
        <v>53</v>
      </c>
      <c r="B591" s="35">
        <v>0</v>
      </c>
      <c r="C591" s="34">
        <v>0</v>
      </c>
      <c r="D591" s="34">
        <v>0.25</v>
      </c>
    </row>
    <row r="592" spans="1:4" x14ac:dyDescent="0.25">
      <c r="A592" s="30" t="s">
        <v>54</v>
      </c>
      <c r="B592" s="35">
        <v>0</v>
      </c>
      <c r="C592" s="34">
        <v>0</v>
      </c>
      <c r="D592" s="34">
        <v>0.25</v>
      </c>
    </row>
    <row r="593" spans="1:4" x14ac:dyDescent="0.25">
      <c r="A593" s="28" t="s">
        <v>59</v>
      </c>
      <c r="B593" s="35">
        <v>18000</v>
      </c>
      <c r="C593" s="34">
        <v>0</v>
      </c>
      <c r="D593" s="34">
        <v>0.2</v>
      </c>
    </row>
    <row r="594" spans="1:4" x14ac:dyDescent="0.25">
      <c r="A594" s="29" t="s">
        <v>69</v>
      </c>
      <c r="B594" s="35">
        <v>18000</v>
      </c>
      <c r="C594" s="34">
        <v>0</v>
      </c>
      <c r="D594" s="34">
        <v>0.2</v>
      </c>
    </row>
    <row r="595" spans="1:4" x14ac:dyDescent="0.25">
      <c r="A595" s="30" t="s">
        <v>70</v>
      </c>
      <c r="B595" s="35">
        <v>18000</v>
      </c>
      <c r="C595" s="34">
        <v>0</v>
      </c>
      <c r="D595" s="34">
        <v>0.2</v>
      </c>
    </row>
    <row r="596" spans="1:4" x14ac:dyDescent="0.25">
      <c r="A596" s="29" t="s">
        <v>60</v>
      </c>
      <c r="B596" s="35">
        <v>0</v>
      </c>
      <c r="C596" s="34">
        <v>0</v>
      </c>
      <c r="D596" s="34">
        <v>0.1</v>
      </c>
    </row>
    <row r="597" spans="1:4" x14ac:dyDescent="0.25">
      <c r="A597" s="30" t="s">
        <v>61</v>
      </c>
      <c r="B597" s="35">
        <v>0</v>
      </c>
      <c r="C597" s="34">
        <v>0</v>
      </c>
      <c r="D597" s="34">
        <v>0.1</v>
      </c>
    </row>
    <row r="598" spans="1:4" x14ac:dyDescent="0.25">
      <c r="A598" s="28" t="s">
        <v>25</v>
      </c>
      <c r="B598" s="35">
        <v>427161</v>
      </c>
      <c r="C598" s="34">
        <v>0</v>
      </c>
      <c r="D598" s="34">
        <v>0.25</v>
      </c>
    </row>
    <row r="599" spans="1:4" x14ac:dyDescent="0.25">
      <c r="A599" s="29" t="s">
        <v>26</v>
      </c>
      <c r="B599" s="35">
        <v>45000</v>
      </c>
      <c r="C599" s="34">
        <v>0</v>
      </c>
      <c r="D599" s="34">
        <v>0.25</v>
      </c>
    </row>
    <row r="600" spans="1:4" x14ac:dyDescent="0.25">
      <c r="A600" s="30" t="s">
        <v>27</v>
      </c>
      <c r="B600" s="35">
        <v>45000</v>
      </c>
      <c r="C600" s="34">
        <v>0</v>
      </c>
      <c r="D600" s="34">
        <v>0.25</v>
      </c>
    </row>
    <row r="601" spans="1:4" x14ac:dyDescent="0.25">
      <c r="A601" s="29" t="s">
        <v>40</v>
      </c>
      <c r="B601" s="35">
        <v>0</v>
      </c>
      <c r="C601" s="34">
        <v>0</v>
      </c>
      <c r="D601" s="34">
        <v>0.2</v>
      </c>
    </row>
    <row r="602" spans="1:4" x14ac:dyDescent="0.25">
      <c r="A602" s="30" t="s">
        <v>41</v>
      </c>
      <c r="B602" s="35">
        <v>0</v>
      </c>
      <c r="C602" s="34">
        <v>0</v>
      </c>
      <c r="D602" s="34">
        <v>0.2</v>
      </c>
    </row>
    <row r="603" spans="1:4" x14ac:dyDescent="0.25">
      <c r="A603" s="29" t="s">
        <v>42</v>
      </c>
      <c r="B603" s="35">
        <v>352161</v>
      </c>
      <c r="C603" s="34">
        <v>0</v>
      </c>
      <c r="D603" s="34">
        <v>0.25</v>
      </c>
    </row>
    <row r="604" spans="1:4" x14ac:dyDescent="0.25">
      <c r="A604" s="30" t="s">
        <v>43</v>
      </c>
      <c r="B604" s="35">
        <v>352161</v>
      </c>
      <c r="C604" s="34">
        <v>0</v>
      </c>
      <c r="D604" s="34">
        <v>0.25</v>
      </c>
    </row>
    <row r="605" spans="1:4" x14ac:dyDescent="0.25">
      <c r="A605" s="29" t="s">
        <v>30</v>
      </c>
      <c r="B605" s="35">
        <v>30000</v>
      </c>
      <c r="C605" s="34">
        <v>0</v>
      </c>
      <c r="D605" s="34">
        <v>0.25</v>
      </c>
    </row>
    <row r="606" spans="1:4" x14ac:dyDescent="0.25">
      <c r="A606" s="30" t="s">
        <v>31</v>
      </c>
      <c r="B606" s="35">
        <v>30000</v>
      </c>
      <c r="C606" s="34">
        <v>0</v>
      </c>
      <c r="D606" s="34">
        <v>0.25</v>
      </c>
    </row>
    <row r="607" spans="1:4" x14ac:dyDescent="0.25">
      <c r="A607" s="29" t="s">
        <v>34</v>
      </c>
      <c r="B607" s="35">
        <v>0</v>
      </c>
      <c r="C607" s="34">
        <v>0</v>
      </c>
      <c r="D607" s="34">
        <v>0.25</v>
      </c>
    </row>
    <row r="608" spans="1:4" x14ac:dyDescent="0.25">
      <c r="A608" s="30" t="s">
        <v>35</v>
      </c>
      <c r="B608" s="35">
        <v>0</v>
      </c>
      <c r="C608" s="34">
        <v>0</v>
      </c>
      <c r="D608" s="34">
        <v>0.25</v>
      </c>
    </row>
    <row r="609" spans="1:4" x14ac:dyDescent="0.25">
      <c r="A609" s="29" t="s">
        <v>38</v>
      </c>
      <c r="B609" s="35">
        <v>0</v>
      </c>
      <c r="C609" s="34">
        <v>0</v>
      </c>
      <c r="D609" s="34">
        <v>0.2</v>
      </c>
    </row>
    <row r="610" spans="1:4" x14ac:dyDescent="0.25">
      <c r="A610" s="30" t="s">
        <v>39</v>
      </c>
      <c r="B610" s="35">
        <v>0</v>
      </c>
      <c r="C610" s="34">
        <v>0</v>
      </c>
      <c r="D610" s="34">
        <v>0.2</v>
      </c>
    </row>
    <row r="611" spans="1:4" x14ac:dyDescent="0.25">
      <c r="A611" s="28" t="s">
        <v>98</v>
      </c>
      <c r="B611" s="35">
        <v>1768047.2681400001</v>
      </c>
      <c r="C611" s="34"/>
      <c r="D611" s="34"/>
    </row>
    <row r="612" spans="1:4" x14ac:dyDescent="0.25">
      <c r="A612" s="29" t="s">
        <v>9</v>
      </c>
      <c r="B612" s="35">
        <v>1768047.2681400001</v>
      </c>
      <c r="C612" s="34"/>
      <c r="D612" s="34"/>
    </row>
    <row r="613" spans="1:4" x14ac:dyDescent="0.25">
      <c r="A613" s="30" t="s">
        <v>101</v>
      </c>
      <c r="B613" s="35">
        <v>132350.39999999999</v>
      </c>
      <c r="C613" s="34"/>
      <c r="D613" s="34"/>
    </row>
    <row r="614" spans="1:4" x14ac:dyDescent="0.25">
      <c r="A614" s="30" t="s">
        <v>102</v>
      </c>
      <c r="B614" s="35">
        <v>80810.866630000004</v>
      </c>
      <c r="C614" s="34"/>
      <c r="D614" s="34"/>
    </row>
    <row r="615" spans="1:4" x14ac:dyDescent="0.25">
      <c r="A615" s="30" t="s">
        <v>99</v>
      </c>
      <c r="B615" s="35">
        <v>238769.50864999997</v>
      </c>
      <c r="C615" s="34"/>
      <c r="D615" s="34"/>
    </row>
    <row r="616" spans="1:4" x14ac:dyDescent="0.25">
      <c r="A616" s="30" t="s">
        <v>100</v>
      </c>
      <c r="B616" s="35">
        <v>1316116.4928600001</v>
      </c>
      <c r="C616" s="34"/>
      <c r="D616" s="34"/>
    </row>
    <row r="617" spans="1:4" x14ac:dyDescent="0.25">
      <c r="A617" s="26" t="s">
        <v>930</v>
      </c>
      <c r="B617" s="35">
        <v>7292610.1500000004</v>
      </c>
      <c r="C617" s="34">
        <v>0.3</v>
      </c>
      <c r="D617" s="34">
        <v>0.3</v>
      </c>
    </row>
    <row r="618" spans="1:4" x14ac:dyDescent="0.25">
      <c r="A618" s="27" t="s">
        <v>8</v>
      </c>
      <c r="B618" s="35">
        <v>859893.36</v>
      </c>
      <c r="C618" s="34"/>
      <c r="D618" s="34"/>
    </row>
    <row r="619" spans="1:4" x14ac:dyDescent="0.25">
      <c r="A619" s="28" t="s">
        <v>8</v>
      </c>
      <c r="B619" s="35">
        <v>859893.36</v>
      </c>
      <c r="C619" s="34"/>
      <c r="D619" s="34"/>
    </row>
    <row r="620" spans="1:4" x14ac:dyDescent="0.25">
      <c r="A620" s="29" t="s">
        <v>9</v>
      </c>
      <c r="B620" s="35">
        <v>859893.36</v>
      </c>
      <c r="C620" s="34"/>
      <c r="D620" s="34"/>
    </row>
    <row r="621" spans="1:4" x14ac:dyDescent="0.25">
      <c r="A621" s="30" t="s">
        <v>8</v>
      </c>
      <c r="B621" s="35">
        <v>859893.36</v>
      </c>
      <c r="C621" s="34"/>
      <c r="D621" s="34"/>
    </row>
    <row r="622" spans="1:4" x14ac:dyDescent="0.25">
      <c r="A622" s="27" t="s">
        <v>16</v>
      </c>
      <c r="B622" s="35">
        <v>30000</v>
      </c>
      <c r="C622" s="34"/>
      <c r="D622" s="34"/>
    </row>
    <row r="623" spans="1:4" x14ac:dyDescent="0.25">
      <c r="A623" s="28" t="s">
        <v>16</v>
      </c>
      <c r="B623" s="35">
        <v>30000</v>
      </c>
      <c r="C623" s="34"/>
      <c r="D623" s="34"/>
    </row>
    <row r="624" spans="1:4" x14ac:dyDescent="0.25">
      <c r="A624" s="29" t="s">
        <v>9</v>
      </c>
      <c r="B624" s="35">
        <v>30000</v>
      </c>
      <c r="C624" s="34"/>
      <c r="D624" s="34"/>
    </row>
    <row r="625" spans="1:4" x14ac:dyDescent="0.25">
      <c r="A625" s="30" t="s">
        <v>16</v>
      </c>
      <c r="B625" s="35">
        <v>30000</v>
      </c>
      <c r="C625" s="34"/>
      <c r="D625" s="34"/>
    </row>
    <row r="626" spans="1:4" x14ac:dyDescent="0.25">
      <c r="A626" s="27" t="s">
        <v>800</v>
      </c>
      <c r="B626" s="35">
        <v>433175</v>
      </c>
      <c r="C626" s="34">
        <v>0.3</v>
      </c>
      <c r="D626" s="34">
        <v>0.3</v>
      </c>
    </row>
    <row r="627" spans="1:4" x14ac:dyDescent="0.25">
      <c r="A627" s="28" t="s">
        <v>810</v>
      </c>
      <c r="B627" s="35">
        <v>243275</v>
      </c>
      <c r="C627" s="34">
        <v>0.25</v>
      </c>
      <c r="D627" s="34">
        <v>0.25</v>
      </c>
    </row>
    <row r="628" spans="1:4" x14ac:dyDescent="0.25">
      <c r="A628" s="29" t="s">
        <v>9</v>
      </c>
      <c r="B628" s="35">
        <v>220000</v>
      </c>
      <c r="C628" s="34">
        <v>0.25</v>
      </c>
      <c r="D628" s="34">
        <v>0.25</v>
      </c>
    </row>
    <row r="629" spans="1:4" x14ac:dyDescent="0.25">
      <c r="A629" s="30" t="s">
        <v>825</v>
      </c>
      <c r="B629" s="35">
        <v>0</v>
      </c>
      <c r="C629" s="34"/>
      <c r="D629" s="34"/>
    </row>
    <row r="630" spans="1:4" x14ac:dyDescent="0.25">
      <c r="A630" s="30" t="s">
        <v>824</v>
      </c>
      <c r="B630" s="35">
        <v>220000</v>
      </c>
      <c r="C630" s="34">
        <v>0.25</v>
      </c>
      <c r="D630" s="34">
        <v>0.25</v>
      </c>
    </row>
    <row r="631" spans="1:4" x14ac:dyDescent="0.25">
      <c r="A631" s="29" t="s">
        <v>816</v>
      </c>
      <c r="B631" s="35">
        <v>23275</v>
      </c>
      <c r="C631" s="34">
        <v>0</v>
      </c>
      <c r="D631" s="34">
        <v>0.25</v>
      </c>
    </row>
    <row r="632" spans="1:4" x14ac:dyDescent="0.25">
      <c r="A632" s="30" t="s">
        <v>823</v>
      </c>
      <c r="B632" s="35">
        <v>23275</v>
      </c>
      <c r="C632" s="34">
        <v>0</v>
      </c>
      <c r="D632" s="34">
        <v>0.25</v>
      </c>
    </row>
    <row r="633" spans="1:4" x14ac:dyDescent="0.25">
      <c r="A633" s="28" t="s">
        <v>873</v>
      </c>
      <c r="B633" s="35">
        <v>189900</v>
      </c>
      <c r="C633" s="34">
        <v>0.3</v>
      </c>
      <c r="D633" s="34">
        <v>0.3</v>
      </c>
    </row>
    <row r="634" spans="1:4" x14ac:dyDescent="0.25">
      <c r="A634" s="29" t="s">
        <v>878</v>
      </c>
      <c r="B634" s="35">
        <v>92900</v>
      </c>
      <c r="C634" s="34">
        <v>0.25</v>
      </c>
      <c r="D634" s="34">
        <v>0.2</v>
      </c>
    </row>
    <row r="635" spans="1:4" x14ac:dyDescent="0.25">
      <c r="A635" s="30" t="s">
        <v>882</v>
      </c>
      <c r="B635" s="35">
        <v>0</v>
      </c>
      <c r="C635" s="34">
        <v>0</v>
      </c>
      <c r="D635" s="34"/>
    </row>
    <row r="636" spans="1:4" x14ac:dyDescent="0.25">
      <c r="A636" s="30" t="s">
        <v>890</v>
      </c>
      <c r="B636" s="35">
        <v>0</v>
      </c>
      <c r="C636" s="34">
        <v>0</v>
      </c>
      <c r="D636" s="34">
        <v>0.2</v>
      </c>
    </row>
    <row r="637" spans="1:4" x14ac:dyDescent="0.25">
      <c r="A637" s="30" t="s">
        <v>881</v>
      </c>
      <c r="B637" s="35">
        <v>10000</v>
      </c>
      <c r="C637" s="34">
        <v>0.25</v>
      </c>
      <c r="D637" s="34">
        <v>0.2</v>
      </c>
    </row>
    <row r="638" spans="1:4" x14ac:dyDescent="0.25">
      <c r="A638" s="30" t="s">
        <v>889</v>
      </c>
      <c r="B638" s="35">
        <v>0</v>
      </c>
      <c r="C638" s="34">
        <v>0.25</v>
      </c>
      <c r="D638" s="34">
        <v>0.2</v>
      </c>
    </row>
    <row r="639" spans="1:4" x14ac:dyDescent="0.25">
      <c r="A639" s="30" t="s">
        <v>887</v>
      </c>
      <c r="B639" s="35">
        <v>5000</v>
      </c>
      <c r="C639" s="34">
        <v>0</v>
      </c>
      <c r="D639" s="34">
        <v>0.2</v>
      </c>
    </row>
    <row r="640" spans="1:4" x14ac:dyDescent="0.25">
      <c r="A640" s="30" t="s">
        <v>886</v>
      </c>
      <c r="B640" s="35">
        <v>65900</v>
      </c>
      <c r="C640" s="34">
        <v>0</v>
      </c>
      <c r="D640" s="34">
        <v>0.2</v>
      </c>
    </row>
    <row r="641" spans="1:4" x14ac:dyDescent="0.25">
      <c r="A641" s="30" t="s">
        <v>879</v>
      </c>
      <c r="B641" s="35">
        <v>0</v>
      </c>
      <c r="C641" s="34">
        <v>0</v>
      </c>
      <c r="D641" s="34">
        <v>0.2</v>
      </c>
    </row>
    <row r="642" spans="1:4" x14ac:dyDescent="0.25">
      <c r="A642" s="30" t="s">
        <v>891</v>
      </c>
      <c r="B642" s="35">
        <v>12000</v>
      </c>
      <c r="C642" s="34">
        <v>0</v>
      </c>
      <c r="D642" s="34">
        <v>0.2</v>
      </c>
    </row>
    <row r="643" spans="1:4" x14ac:dyDescent="0.25">
      <c r="A643" s="29" t="s">
        <v>875</v>
      </c>
      <c r="B643" s="35">
        <v>5000</v>
      </c>
      <c r="C643" s="34">
        <v>0.25</v>
      </c>
      <c r="D643" s="34">
        <v>0.25</v>
      </c>
    </row>
    <row r="644" spans="1:4" x14ac:dyDescent="0.25">
      <c r="A644" s="30" t="s">
        <v>888</v>
      </c>
      <c r="B644" s="35">
        <v>0</v>
      </c>
      <c r="C644" s="34">
        <v>0.25</v>
      </c>
      <c r="D644" s="34"/>
    </row>
    <row r="645" spans="1:4" x14ac:dyDescent="0.25">
      <c r="A645" s="30" t="s">
        <v>876</v>
      </c>
      <c r="B645" s="35">
        <v>5000</v>
      </c>
      <c r="C645" s="34">
        <v>0.25</v>
      </c>
      <c r="D645" s="34">
        <v>0.25</v>
      </c>
    </row>
    <row r="646" spans="1:4" x14ac:dyDescent="0.25">
      <c r="A646" s="29" t="s">
        <v>883</v>
      </c>
      <c r="B646" s="35">
        <v>92000</v>
      </c>
      <c r="C646" s="34">
        <v>0.3</v>
      </c>
      <c r="D646" s="34">
        <v>0.3</v>
      </c>
    </row>
    <row r="647" spans="1:4" x14ac:dyDescent="0.25">
      <c r="A647" s="30" t="s">
        <v>884</v>
      </c>
      <c r="B647" s="35">
        <v>92000</v>
      </c>
      <c r="C647" s="34">
        <v>0.3</v>
      </c>
      <c r="D647" s="34">
        <v>0.3</v>
      </c>
    </row>
    <row r="648" spans="1:4" x14ac:dyDescent="0.25">
      <c r="A648" s="27" t="s">
        <v>909</v>
      </c>
      <c r="B648" s="35">
        <v>5969541.79</v>
      </c>
      <c r="C648" s="34"/>
      <c r="D648" s="34"/>
    </row>
    <row r="649" spans="1:4" x14ac:dyDescent="0.25">
      <c r="A649" s="28" t="s">
        <v>909</v>
      </c>
      <c r="B649" s="35">
        <v>5969541.79</v>
      </c>
      <c r="C649" s="34"/>
      <c r="D649" s="34"/>
    </row>
    <row r="650" spans="1:4" x14ac:dyDescent="0.25">
      <c r="A650" s="29" t="s">
        <v>9</v>
      </c>
      <c r="B650" s="35">
        <v>5969541.79</v>
      </c>
      <c r="C650" s="34"/>
      <c r="D650" s="34"/>
    </row>
    <row r="651" spans="1:4" x14ac:dyDescent="0.25">
      <c r="A651" s="30" t="s">
        <v>909</v>
      </c>
      <c r="B651" s="35">
        <v>5969541.79</v>
      </c>
      <c r="C651" s="34"/>
      <c r="D651" s="34"/>
    </row>
    <row r="652" spans="1:4" x14ac:dyDescent="0.25">
      <c r="A652" s="26" t="s">
        <v>931</v>
      </c>
      <c r="B652" s="35">
        <v>6619299.6500000004</v>
      </c>
      <c r="C652" s="34">
        <v>0.25</v>
      </c>
      <c r="D652" s="34">
        <v>0.33</v>
      </c>
    </row>
    <row r="653" spans="1:4" x14ac:dyDescent="0.25">
      <c r="A653" s="27" t="s">
        <v>484</v>
      </c>
      <c r="B653" s="35">
        <v>2000</v>
      </c>
      <c r="C653" s="34">
        <v>0</v>
      </c>
      <c r="D653" s="34">
        <v>0.25</v>
      </c>
    </row>
    <row r="654" spans="1:4" x14ac:dyDescent="0.25">
      <c r="A654" s="28" t="s">
        <v>528</v>
      </c>
      <c r="B654" s="35">
        <v>0</v>
      </c>
      <c r="C654" s="34"/>
      <c r="D654" s="34"/>
    </row>
    <row r="655" spans="1:4" x14ac:dyDescent="0.25">
      <c r="A655" s="29" t="s">
        <v>9</v>
      </c>
      <c r="B655" s="35">
        <v>0</v>
      </c>
      <c r="C655" s="34"/>
      <c r="D655" s="34"/>
    </row>
    <row r="656" spans="1:4" x14ac:dyDescent="0.25">
      <c r="A656" s="30" t="s">
        <v>538</v>
      </c>
      <c r="B656" s="35">
        <v>0</v>
      </c>
      <c r="C656" s="34"/>
      <c r="D656" s="34"/>
    </row>
    <row r="657" spans="1:4" x14ac:dyDescent="0.25">
      <c r="A657" s="28" t="s">
        <v>568</v>
      </c>
      <c r="B657" s="35">
        <v>2000</v>
      </c>
      <c r="C657" s="34">
        <v>0</v>
      </c>
      <c r="D657" s="34">
        <v>0.25</v>
      </c>
    </row>
    <row r="658" spans="1:4" x14ac:dyDescent="0.25">
      <c r="A658" s="29" t="s">
        <v>581</v>
      </c>
      <c r="B658" s="35">
        <v>2000</v>
      </c>
      <c r="C658" s="34">
        <v>0</v>
      </c>
      <c r="D658" s="34">
        <v>0.25</v>
      </c>
    </row>
    <row r="659" spans="1:4" x14ac:dyDescent="0.25">
      <c r="A659" s="30" t="s">
        <v>583</v>
      </c>
      <c r="B659" s="35">
        <v>0</v>
      </c>
      <c r="C659" s="34">
        <v>0</v>
      </c>
      <c r="D659" s="34"/>
    </row>
    <row r="660" spans="1:4" x14ac:dyDescent="0.25">
      <c r="A660" s="30" t="s">
        <v>582</v>
      </c>
      <c r="B660" s="35">
        <v>2000</v>
      </c>
      <c r="C660" s="34">
        <v>0</v>
      </c>
      <c r="D660" s="34">
        <v>0.25</v>
      </c>
    </row>
    <row r="661" spans="1:4" x14ac:dyDescent="0.25">
      <c r="A661" s="27" t="s">
        <v>17</v>
      </c>
      <c r="B661" s="35">
        <v>350000</v>
      </c>
      <c r="C661" s="34"/>
      <c r="D661" s="34"/>
    </row>
    <row r="662" spans="1:4" x14ac:dyDescent="0.25">
      <c r="A662" s="28" t="s">
        <v>17</v>
      </c>
      <c r="B662" s="35">
        <v>350000</v>
      </c>
      <c r="C662" s="34"/>
      <c r="D662" s="34"/>
    </row>
    <row r="663" spans="1:4" x14ac:dyDescent="0.25">
      <c r="A663" s="29" t="s">
        <v>9</v>
      </c>
      <c r="B663" s="35">
        <v>350000</v>
      </c>
      <c r="C663" s="34"/>
      <c r="D663" s="34"/>
    </row>
    <row r="664" spans="1:4" x14ac:dyDescent="0.25">
      <c r="A664" s="30" t="s">
        <v>17</v>
      </c>
      <c r="B664" s="35">
        <v>350000</v>
      </c>
      <c r="C664" s="34"/>
      <c r="D664" s="34"/>
    </row>
    <row r="665" spans="1:4" x14ac:dyDescent="0.25">
      <c r="A665" s="27" t="s">
        <v>275</v>
      </c>
      <c r="B665" s="35">
        <v>6267299.6500000004</v>
      </c>
      <c r="C665" s="34">
        <v>0.25</v>
      </c>
      <c r="D665" s="34">
        <v>0.33</v>
      </c>
    </row>
    <row r="666" spans="1:4" x14ac:dyDescent="0.25">
      <c r="A666" s="28" t="s">
        <v>276</v>
      </c>
      <c r="B666" s="35">
        <v>1125000</v>
      </c>
      <c r="C666" s="34">
        <v>0.25</v>
      </c>
      <c r="D666" s="34">
        <v>0.33</v>
      </c>
    </row>
    <row r="667" spans="1:4" x14ac:dyDescent="0.25">
      <c r="A667" s="29" t="s">
        <v>9</v>
      </c>
      <c r="B667" s="35">
        <v>0</v>
      </c>
      <c r="C667" s="34"/>
      <c r="D667" s="34"/>
    </row>
    <row r="668" spans="1:4" x14ac:dyDescent="0.25">
      <c r="A668" s="30" t="s">
        <v>309</v>
      </c>
      <c r="B668" s="35">
        <v>0</v>
      </c>
      <c r="C668" s="34"/>
      <c r="D668" s="34"/>
    </row>
    <row r="669" spans="1:4" x14ac:dyDescent="0.25">
      <c r="A669" s="29" t="s">
        <v>310</v>
      </c>
      <c r="B669" s="35">
        <v>5000</v>
      </c>
      <c r="C669" s="34">
        <v>0.25</v>
      </c>
      <c r="D669" s="34">
        <v>0.25</v>
      </c>
    </row>
    <row r="670" spans="1:4" x14ac:dyDescent="0.25">
      <c r="A670" s="30" t="s">
        <v>311</v>
      </c>
      <c r="B670" s="35">
        <v>5000</v>
      </c>
      <c r="C670" s="34">
        <v>0.25</v>
      </c>
      <c r="D670" s="34">
        <v>0.25</v>
      </c>
    </row>
    <row r="671" spans="1:4" x14ac:dyDescent="0.25">
      <c r="A671" s="29" t="s">
        <v>287</v>
      </c>
      <c r="B671" s="35">
        <v>0</v>
      </c>
      <c r="C671" s="34">
        <v>0</v>
      </c>
      <c r="D671" s="34"/>
    </row>
    <row r="672" spans="1:4" x14ac:dyDescent="0.25">
      <c r="A672" s="30" t="s">
        <v>288</v>
      </c>
      <c r="B672" s="35">
        <v>0</v>
      </c>
      <c r="C672" s="34">
        <v>0</v>
      </c>
      <c r="D672" s="34"/>
    </row>
    <row r="673" spans="1:4" x14ac:dyDescent="0.25">
      <c r="A673" s="29" t="s">
        <v>282</v>
      </c>
      <c r="B673" s="35">
        <v>514390</v>
      </c>
      <c r="C673" s="34">
        <v>0</v>
      </c>
      <c r="D673" s="34">
        <v>0.25</v>
      </c>
    </row>
    <row r="674" spans="1:4" x14ac:dyDescent="0.25">
      <c r="A674" s="30" t="s">
        <v>292</v>
      </c>
      <c r="B674" s="35">
        <v>1561</v>
      </c>
      <c r="C674" s="34">
        <v>0</v>
      </c>
      <c r="D674" s="34">
        <v>0.25</v>
      </c>
    </row>
    <row r="675" spans="1:4" x14ac:dyDescent="0.25">
      <c r="A675" s="30" t="s">
        <v>289</v>
      </c>
      <c r="B675" s="35">
        <v>323160</v>
      </c>
      <c r="C675" s="34">
        <v>0</v>
      </c>
      <c r="D675" s="34">
        <v>0.25</v>
      </c>
    </row>
    <row r="676" spans="1:4" x14ac:dyDescent="0.25">
      <c r="A676" s="30" t="s">
        <v>283</v>
      </c>
      <c r="B676" s="35">
        <v>51186</v>
      </c>
      <c r="C676" s="34">
        <v>0</v>
      </c>
      <c r="D676" s="34">
        <v>0.25</v>
      </c>
    </row>
    <row r="677" spans="1:4" x14ac:dyDescent="0.25">
      <c r="A677" s="30" t="s">
        <v>306</v>
      </c>
      <c r="B677" s="35">
        <v>138483</v>
      </c>
      <c r="C677" s="34">
        <v>0</v>
      </c>
      <c r="D677" s="34">
        <v>0.25</v>
      </c>
    </row>
    <row r="678" spans="1:4" x14ac:dyDescent="0.25">
      <c r="A678" s="29" t="s">
        <v>277</v>
      </c>
      <c r="B678" s="35">
        <v>440627</v>
      </c>
      <c r="C678" s="34">
        <v>0</v>
      </c>
      <c r="D678" s="34">
        <v>0.25</v>
      </c>
    </row>
    <row r="679" spans="1:4" x14ac:dyDescent="0.25">
      <c r="A679" s="30" t="s">
        <v>305</v>
      </c>
      <c r="B679" s="35">
        <v>295</v>
      </c>
      <c r="C679" s="34">
        <v>0</v>
      </c>
      <c r="D679" s="34">
        <v>0.25</v>
      </c>
    </row>
    <row r="680" spans="1:4" x14ac:dyDescent="0.25">
      <c r="A680" s="30" t="s">
        <v>281</v>
      </c>
      <c r="B680" s="35">
        <v>30599</v>
      </c>
      <c r="C680" s="34">
        <v>0</v>
      </c>
      <c r="D680" s="34">
        <v>0.25</v>
      </c>
    </row>
    <row r="681" spans="1:4" x14ac:dyDescent="0.25">
      <c r="A681" s="30" t="s">
        <v>304</v>
      </c>
      <c r="B681" s="35">
        <v>520</v>
      </c>
      <c r="C681" s="34">
        <v>0</v>
      </c>
      <c r="D681" s="34">
        <v>0.25</v>
      </c>
    </row>
    <row r="682" spans="1:4" x14ac:dyDescent="0.25">
      <c r="A682" s="30" t="s">
        <v>297</v>
      </c>
      <c r="B682" s="35">
        <v>115923</v>
      </c>
      <c r="C682" s="34">
        <v>0</v>
      </c>
      <c r="D682" s="34">
        <v>0.25</v>
      </c>
    </row>
    <row r="683" spans="1:4" x14ac:dyDescent="0.25">
      <c r="A683" s="30" t="s">
        <v>278</v>
      </c>
      <c r="B683" s="35">
        <v>2941</v>
      </c>
      <c r="C683" s="34">
        <v>0</v>
      </c>
      <c r="D683" s="34">
        <v>0.25</v>
      </c>
    </row>
    <row r="684" spans="1:4" x14ac:dyDescent="0.25">
      <c r="A684" s="30" t="s">
        <v>303</v>
      </c>
      <c r="B684" s="35">
        <v>70767</v>
      </c>
      <c r="C684" s="34">
        <v>0</v>
      </c>
      <c r="D684" s="34">
        <v>0.25</v>
      </c>
    </row>
    <row r="685" spans="1:4" x14ac:dyDescent="0.25">
      <c r="A685" s="30" t="s">
        <v>299</v>
      </c>
      <c r="B685" s="35">
        <v>1037</v>
      </c>
      <c r="C685" s="34">
        <v>0</v>
      </c>
      <c r="D685" s="34">
        <v>0.25</v>
      </c>
    </row>
    <row r="686" spans="1:4" x14ac:dyDescent="0.25">
      <c r="A686" s="30" t="s">
        <v>295</v>
      </c>
      <c r="B686" s="35">
        <v>295</v>
      </c>
      <c r="C686" s="34">
        <v>0</v>
      </c>
      <c r="D686" s="34">
        <v>0.25</v>
      </c>
    </row>
    <row r="687" spans="1:4" x14ac:dyDescent="0.25">
      <c r="A687" s="30" t="s">
        <v>290</v>
      </c>
      <c r="B687" s="35">
        <v>217366</v>
      </c>
      <c r="C687" s="34">
        <v>0</v>
      </c>
      <c r="D687" s="34">
        <v>0.25</v>
      </c>
    </row>
    <row r="688" spans="1:4" x14ac:dyDescent="0.25">
      <c r="A688" s="30" t="s">
        <v>291</v>
      </c>
      <c r="B688" s="35">
        <v>884</v>
      </c>
      <c r="C688" s="34">
        <v>0</v>
      </c>
      <c r="D688" s="34">
        <v>0.25</v>
      </c>
    </row>
    <row r="689" spans="1:4" x14ac:dyDescent="0.25">
      <c r="A689" s="29" t="s">
        <v>307</v>
      </c>
      <c r="B689" s="35">
        <v>0</v>
      </c>
      <c r="C689" s="34">
        <v>0</v>
      </c>
      <c r="D689" s="34"/>
    </row>
    <row r="690" spans="1:4" x14ac:dyDescent="0.25">
      <c r="A690" s="30" t="s">
        <v>308</v>
      </c>
      <c r="B690" s="35">
        <v>0</v>
      </c>
      <c r="C690" s="34">
        <v>0</v>
      </c>
      <c r="D690" s="34"/>
    </row>
    <row r="691" spans="1:4" x14ac:dyDescent="0.25">
      <c r="A691" s="29" t="s">
        <v>300</v>
      </c>
      <c r="B691" s="35">
        <v>10000</v>
      </c>
      <c r="C691" s="34">
        <v>0</v>
      </c>
      <c r="D691" s="34">
        <v>0.15</v>
      </c>
    </row>
    <row r="692" spans="1:4" x14ac:dyDescent="0.25">
      <c r="A692" s="30" t="s">
        <v>301</v>
      </c>
      <c r="B692" s="35">
        <v>10000</v>
      </c>
      <c r="C692" s="34">
        <v>0</v>
      </c>
      <c r="D692" s="34">
        <v>0.15</v>
      </c>
    </row>
    <row r="693" spans="1:4" x14ac:dyDescent="0.25">
      <c r="A693" s="29" t="s">
        <v>285</v>
      </c>
      <c r="B693" s="35">
        <v>10000</v>
      </c>
      <c r="C693" s="34">
        <v>0</v>
      </c>
      <c r="D693" s="34">
        <v>0.15</v>
      </c>
    </row>
    <row r="694" spans="1:4" x14ac:dyDescent="0.25">
      <c r="A694" s="30" t="s">
        <v>286</v>
      </c>
      <c r="B694" s="35">
        <v>10000</v>
      </c>
      <c r="C694" s="34">
        <v>0</v>
      </c>
      <c r="D694" s="34">
        <v>0.15</v>
      </c>
    </row>
    <row r="695" spans="1:4" x14ac:dyDescent="0.25">
      <c r="A695" s="29" t="s">
        <v>293</v>
      </c>
      <c r="B695" s="35">
        <v>144983</v>
      </c>
      <c r="C695" s="34">
        <v>0</v>
      </c>
      <c r="D695" s="34">
        <v>0.33</v>
      </c>
    </row>
    <row r="696" spans="1:4" x14ac:dyDescent="0.25">
      <c r="A696" s="30" t="s">
        <v>298</v>
      </c>
      <c r="B696" s="35">
        <v>102814</v>
      </c>
      <c r="C696" s="34">
        <v>0</v>
      </c>
      <c r="D696" s="34">
        <v>0.33</v>
      </c>
    </row>
    <row r="697" spans="1:4" x14ac:dyDescent="0.25">
      <c r="A697" s="30" t="s">
        <v>296</v>
      </c>
      <c r="B697" s="35">
        <v>23427</v>
      </c>
      <c r="C697" s="34">
        <v>0</v>
      </c>
      <c r="D697" s="34">
        <v>0.33</v>
      </c>
    </row>
    <row r="698" spans="1:4" x14ac:dyDescent="0.25">
      <c r="A698" s="30" t="s">
        <v>294</v>
      </c>
      <c r="B698" s="35">
        <v>18742</v>
      </c>
      <c r="C698" s="34">
        <v>0</v>
      </c>
      <c r="D698" s="34">
        <v>0.33</v>
      </c>
    </row>
    <row r="699" spans="1:4" x14ac:dyDescent="0.25">
      <c r="A699" s="28" t="s">
        <v>342</v>
      </c>
      <c r="B699" s="35">
        <v>530000</v>
      </c>
      <c r="C699" s="34">
        <v>0</v>
      </c>
      <c r="D699" s="34">
        <v>0.25</v>
      </c>
    </row>
    <row r="700" spans="1:4" x14ac:dyDescent="0.25">
      <c r="A700" s="29" t="s">
        <v>346</v>
      </c>
      <c r="B700" s="35">
        <v>30000</v>
      </c>
      <c r="C700" s="34">
        <v>0</v>
      </c>
      <c r="D700" s="34">
        <v>0.25</v>
      </c>
    </row>
    <row r="701" spans="1:4" x14ac:dyDescent="0.25">
      <c r="A701" s="30" t="s">
        <v>347</v>
      </c>
      <c r="B701" s="35">
        <v>30000</v>
      </c>
      <c r="C701" s="34">
        <v>0</v>
      </c>
      <c r="D701" s="34">
        <v>0.25</v>
      </c>
    </row>
    <row r="702" spans="1:4" x14ac:dyDescent="0.25">
      <c r="A702" s="29" t="s">
        <v>348</v>
      </c>
      <c r="B702" s="35">
        <v>35000</v>
      </c>
      <c r="C702" s="34">
        <v>0</v>
      </c>
      <c r="D702" s="34">
        <v>0.25</v>
      </c>
    </row>
    <row r="703" spans="1:4" x14ac:dyDescent="0.25">
      <c r="A703" s="30" t="s">
        <v>349</v>
      </c>
      <c r="B703" s="35">
        <v>35000</v>
      </c>
      <c r="C703" s="34">
        <v>0</v>
      </c>
      <c r="D703" s="34">
        <v>0.25</v>
      </c>
    </row>
    <row r="704" spans="1:4" x14ac:dyDescent="0.25">
      <c r="A704" s="29" t="s">
        <v>343</v>
      </c>
      <c r="B704" s="35">
        <v>465000</v>
      </c>
      <c r="C704" s="34">
        <v>0</v>
      </c>
      <c r="D704" s="34">
        <v>0.25</v>
      </c>
    </row>
    <row r="705" spans="1:4" x14ac:dyDescent="0.25">
      <c r="A705" s="30" t="s">
        <v>344</v>
      </c>
      <c r="B705" s="35">
        <v>400000</v>
      </c>
      <c r="C705" s="34">
        <v>0</v>
      </c>
      <c r="D705" s="34">
        <v>0.25</v>
      </c>
    </row>
    <row r="706" spans="1:4" x14ac:dyDescent="0.25">
      <c r="A706" s="30" t="s">
        <v>350</v>
      </c>
      <c r="B706" s="35">
        <v>65000</v>
      </c>
      <c r="C706" s="34">
        <v>0</v>
      </c>
      <c r="D706" s="34">
        <v>0.25</v>
      </c>
    </row>
    <row r="707" spans="1:4" x14ac:dyDescent="0.25">
      <c r="A707" s="28" t="s">
        <v>312</v>
      </c>
      <c r="B707" s="35">
        <v>0</v>
      </c>
      <c r="C707" s="34">
        <v>0</v>
      </c>
      <c r="D707" s="34"/>
    </row>
    <row r="708" spans="1:4" x14ac:dyDescent="0.25">
      <c r="A708" s="29" t="s">
        <v>313</v>
      </c>
      <c r="B708" s="35">
        <v>0</v>
      </c>
      <c r="C708" s="34">
        <v>0</v>
      </c>
      <c r="D708" s="34"/>
    </row>
    <row r="709" spans="1:4" x14ac:dyDescent="0.25">
      <c r="A709" s="30" t="s">
        <v>308</v>
      </c>
      <c r="B709" s="35">
        <v>0</v>
      </c>
      <c r="C709" s="34">
        <v>0</v>
      </c>
      <c r="D709" s="34"/>
    </row>
    <row r="710" spans="1:4" x14ac:dyDescent="0.25">
      <c r="A710" s="29" t="s">
        <v>314</v>
      </c>
      <c r="B710" s="35">
        <v>0</v>
      </c>
      <c r="C710" s="34">
        <v>0</v>
      </c>
      <c r="D710" s="34"/>
    </row>
    <row r="711" spans="1:4" x14ac:dyDescent="0.25">
      <c r="A711" s="30" t="s">
        <v>315</v>
      </c>
      <c r="B711" s="35">
        <v>0</v>
      </c>
      <c r="C711" s="34">
        <v>0</v>
      </c>
      <c r="D711" s="34"/>
    </row>
    <row r="712" spans="1:4" x14ac:dyDescent="0.25">
      <c r="A712" s="30" t="s">
        <v>316</v>
      </c>
      <c r="B712" s="35">
        <v>0</v>
      </c>
      <c r="C712" s="34">
        <v>0</v>
      </c>
      <c r="D712" s="34"/>
    </row>
    <row r="713" spans="1:4" x14ac:dyDescent="0.25">
      <c r="A713" s="29" t="s">
        <v>317</v>
      </c>
      <c r="B713" s="35">
        <v>0</v>
      </c>
      <c r="C713" s="34">
        <v>0</v>
      </c>
      <c r="D713" s="34"/>
    </row>
    <row r="714" spans="1:4" x14ac:dyDescent="0.25">
      <c r="A714" s="30" t="s">
        <v>318</v>
      </c>
      <c r="B714" s="35">
        <v>0</v>
      </c>
      <c r="C714" s="34">
        <v>0</v>
      </c>
      <c r="D714" s="34"/>
    </row>
    <row r="715" spans="1:4" x14ac:dyDescent="0.25">
      <c r="A715" s="30" t="s">
        <v>319</v>
      </c>
      <c r="B715" s="35">
        <v>0</v>
      </c>
      <c r="C715" s="34">
        <v>0</v>
      </c>
      <c r="D715" s="34"/>
    </row>
    <row r="716" spans="1:4" x14ac:dyDescent="0.25">
      <c r="A716" s="28" t="s">
        <v>351</v>
      </c>
      <c r="B716" s="35">
        <v>93000</v>
      </c>
      <c r="C716" s="34">
        <v>0</v>
      </c>
      <c r="D716" s="34">
        <v>0.25</v>
      </c>
    </row>
    <row r="717" spans="1:4" x14ac:dyDescent="0.25">
      <c r="A717" s="29" t="s">
        <v>357</v>
      </c>
      <c r="B717" s="35">
        <v>43000</v>
      </c>
      <c r="C717" s="34">
        <v>0</v>
      </c>
      <c r="D717" s="34">
        <v>0.25</v>
      </c>
    </row>
    <row r="718" spans="1:4" x14ac:dyDescent="0.25">
      <c r="A718" s="30" t="s">
        <v>361</v>
      </c>
      <c r="B718" s="35">
        <v>40000</v>
      </c>
      <c r="C718" s="34">
        <v>0</v>
      </c>
      <c r="D718" s="34">
        <v>0.25</v>
      </c>
    </row>
    <row r="719" spans="1:4" x14ac:dyDescent="0.25">
      <c r="A719" s="30" t="s">
        <v>358</v>
      </c>
      <c r="B719" s="35">
        <v>3000</v>
      </c>
      <c r="C719" s="34">
        <v>0</v>
      </c>
      <c r="D719" s="34">
        <v>0.25</v>
      </c>
    </row>
    <row r="720" spans="1:4" x14ac:dyDescent="0.25">
      <c r="A720" s="29" t="s">
        <v>352</v>
      </c>
      <c r="B720" s="35">
        <v>50000</v>
      </c>
      <c r="C720" s="34">
        <v>0</v>
      </c>
      <c r="D720" s="34">
        <v>0.25</v>
      </c>
    </row>
    <row r="721" spans="1:4" x14ac:dyDescent="0.25">
      <c r="A721" s="30" t="s">
        <v>360</v>
      </c>
      <c r="B721" s="35">
        <v>25000</v>
      </c>
      <c r="C721" s="34">
        <v>0</v>
      </c>
      <c r="D721" s="34">
        <v>0.25</v>
      </c>
    </row>
    <row r="722" spans="1:4" x14ac:dyDescent="0.25">
      <c r="A722" s="30" t="s">
        <v>353</v>
      </c>
      <c r="B722" s="35">
        <v>25000</v>
      </c>
      <c r="C722" s="34">
        <v>0</v>
      </c>
      <c r="D722" s="34">
        <v>0.25</v>
      </c>
    </row>
    <row r="723" spans="1:4" x14ac:dyDescent="0.25">
      <c r="A723" s="30" t="s">
        <v>355</v>
      </c>
      <c r="B723" s="35">
        <v>0</v>
      </c>
      <c r="C723" s="34">
        <v>0</v>
      </c>
      <c r="D723" s="34">
        <v>0.25</v>
      </c>
    </row>
    <row r="724" spans="1:4" x14ac:dyDescent="0.25">
      <c r="A724" s="30" t="s">
        <v>359</v>
      </c>
      <c r="B724" s="35">
        <v>0</v>
      </c>
      <c r="C724" s="34">
        <v>0</v>
      </c>
      <c r="D724" s="34">
        <v>0.25</v>
      </c>
    </row>
    <row r="725" spans="1:4" x14ac:dyDescent="0.25">
      <c r="A725" s="30" t="s">
        <v>356</v>
      </c>
      <c r="B725" s="35">
        <v>0</v>
      </c>
      <c r="C725" s="34">
        <v>0</v>
      </c>
      <c r="D725" s="34">
        <v>0.25</v>
      </c>
    </row>
    <row r="726" spans="1:4" x14ac:dyDescent="0.25">
      <c r="A726" s="28" t="s">
        <v>320</v>
      </c>
      <c r="B726" s="35">
        <v>3520561.65</v>
      </c>
      <c r="C726" s="34">
        <v>0</v>
      </c>
      <c r="D726" s="34">
        <v>0.25</v>
      </c>
    </row>
    <row r="727" spans="1:4" x14ac:dyDescent="0.25">
      <c r="A727" s="29" t="s">
        <v>9</v>
      </c>
      <c r="B727" s="35">
        <v>0</v>
      </c>
      <c r="C727" s="34"/>
      <c r="D727" s="34"/>
    </row>
    <row r="728" spans="1:4" x14ac:dyDescent="0.25">
      <c r="A728" s="30" t="s">
        <v>329</v>
      </c>
      <c r="B728" s="35">
        <v>0</v>
      </c>
      <c r="C728" s="34"/>
      <c r="D728" s="34"/>
    </row>
    <row r="729" spans="1:4" x14ac:dyDescent="0.25">
      <c r="A729" s="29" t="s">
        <v>327</v>
      </c>
      <c r="B729" s="35">
        <v>0</v>
      </c>
      <c r="C729" s="34">
        <v>0</v>
      </c>
      <c r="D729" s="34"/>
    </row>
    <row r="730" spans="1:4" x14ac:dyDescent="0.25">
      <c r="A730" s="30" t="s">
        <v>328</v>
      </c>
      <c r="B730" s="35">
        <v>0</v>
      </c>
      <c r="C730" s="34">
        <v>0</v>
      </c>
      <c r="D730" s="34"/>
    </row>
    <row r="731" spans="1:4" x14ac:dyDescent="0.25">
      <c r="A731" s="29" t="s">
        <v>321</v>
      </c>
      <c r="B731" s="35">
        <v>0</v>
      </c>
      <c r="C731" s="34">
        <v>0</v>
      </c>
      <c r="D731" s="34"/>
    </row>
    <row r="732" spans="1:4" x14ac:dyDescent="0.25">
      <c r="A732" s="30" t="s">
        <v>322</v>
      </c>
      <c r="B732" s="35">
        <v>0</v>
      </c>
      <c r="C732" s="34">
        <v>0</v>
      </c>
      <c r="D732" s="34"/>
    </row>
    <row r="733" spans="1:4" x14ac:dyDescent="0.25">
      <c r="A733" s="29" t="s">
        <v>330</v>
      </c>
      <c r="B733" s="35">
        <v>2423703.65</v>
      </c>
      <c r="C733" s="34">
        <v>0</v>
      </c>
      <c r="D733" s="34">
        <v>0.25</v>
      </c>
    </row>
    <row r="734" spans="1:4" x14ac:dyDescent="0.25">
      <c r="A734" s="30" t="s">
        <v>331</v>
      </c>
      <c r="B734" s="35">
        <v>2423703.65</v>
      </c>
      <c r="C734" s="34">
        <v>0</v>
      </c>
      <c r="D734" s="34">
        <v>0.25</v>
      </c>
    </row>
    <row r="735" spans="1:4" x14ac:dyDescent="0.25">
      <c r="A735" s="29" t="s">
        <v>336</v>
      </c>
      <c r="B735" s="35">
        <v>161858</v>
      </c>
      <c r="C735" s="34">
        <v>0</v>
      </c>
      <c r="D735" s="34">
        <v>0.2</v>
      </c>
    </row>
    <row r="736" spans="1:4" x14ac:dyDescent="0.25">
      <c r="A736" s="30" t="s">
        <v>337</v>
      </c>
      <c r="B736" s="35">
        <v>0</v>
      </c>
      <c r="C736" s="34">
        <v>0</v>
      </c>
      <c r="D736" s="34"/>
    </row>
    <row r="737" spans="1:4" x14ac:dyDescent="0.25">
      <c r="A737" s="30" t="s">
        <v>283</v>
      </c>
      <c r="B737" s="35">
        <v>161858</v>
      </c>
      <c r="C737" s="34">
        <v>0</v>
      </c>
      <c r="D737" s="34">
        <v>0.2</v>
      </c>
    </row>
    <row r="738" spans="1:4" x14ac:dyDescent="0.25">
      <c r="A738" s="29" t="s">
        <v>324</v>
      </c>
      <c r="B738" s="35">
        <v>300000</v>
      </c>
      <c r="C738" s="34">
        <v>0</v>
      </c>
      <c r="D738" s="34">
        <v>0.25</v>
      </c>
    </row>
    <row r="739" spans="1:4" x14ac:dyDescent="0.25">
      <c r="A739" s="30" t="s">
        <v>325</v>
      </c>
      <c r="B739" s="35">
        <v>300000</v>
      </c>
      <c r="C739" s="34">
        <v>0</v>
      </c>
      <c r="D739" s="34">
        <v>0.25</v>
      </c>
    </row>
    <row r="740" spans="1:4" x14ac:dyDescent="0.25">
      <c r="A740" s="29" t="s">
        <v>333</v>
      </c>
      <c r="B740" s="35">
        <v>605000</v>
      </c>
      <c r="C740" s="34">
        <v>0</v>
      </c>
      <c r="D740" s="34">
        <v>0.25</v>
      </c>
    </row>
    <row r="741" spans="1:4" x14ac:dyDescent="0.25">
      <c r="A741" s="30" t="s">
        <v>334</v>
      </c>
      <c r="B741" s="35">
        <v>605000</v>
      </c>
      <c r="C741" s="34">
        <v>0</v>
      </c>
      <c r="D741" s="34">
        <v>0.25</v>
      </c>
    </row>
    <row r="742" spans="1:4" x14ac:dyDescent="0.25">
      <c r="A742" s="29" t="s">
        <v>340</v>
      </c>
      <c r="B742" s="35">
        <v>30000</v>
      </c>
      <c r="C742" s="34">
        <v>0</v>
      </c>
      <c r="D742" s="34">
        <v>0.25</v>
      </c>
    </row>
    <row r="743" spans="1:4" x14ac:dyDescent="0.25">
      <c r="A743" s="30" t="s">
        <v>341</v>
      </c>
      <c r="B743" s="35">
        <v>30000</v>
      </c>
      <c r="C743" s="34">
        <v>0</v>
      </c>
      <c r="D743" s="34">
        <v>0.25</v>
      </c>
    </row>
    <row r="744" spans="1:4" x14ac:dyDescent="0.25">
      <c r="A744" s="28" t="s">
        <v>362</v>
      </c>
      <c r="B744" s="35">
        <v>194471</v>
      </c>
      <c r="C744" s="34">
        <v>0</v>
      </c>
      <c r="D744" s="34">
        <v>0.25</v>
      </c>
    </row>
    <row r="745" spans="1:4" x14ac:dyDescent="0.25">
      <c r="A745" s="29" t="s">
        <v>363</v>
      </c>
      <c r="B745" s="35">
        <v>194471</v>
      </c>
      <c r="C745" s="34">
        <v>0</v>
      </c>
      <c r="D745" s="34">
        <v>0.25</v>
      </c>
    </row>
    <row r="746" spans="1:4" x14ac:dyDescent="0.25">
      <c r="A746" s="30" t="s">
        <v>367</v>
      </c>
      <c r="B746" s="35">
        <v>0</v>
      </c>
      <c r="C746" s="34">
        <v>0</v>
      </c>
      <c r="D746" s="34">
        <v>0.25</v>
      </c>
    </row>
    <row r="747" spans="1:4" x14ac:dyDescent="0.25">
      <c r="A747" s="30" t="s">
        <v>914</v>
      </c>
      <c r="B747" s="35">
        <v>11326</v>
      </c>
      <c r="C747" s="34">
        <v>0</v>
      </c>
      <c r="D747" s="34">
        <v>0.25</v>
      </c>
    </row>
    <row r="748" spans="1:4" x14ac:dyDescent="0.25">
      <c r="A748" s="30" t="s">
        <v>366</v>
      </c>
      <c r="B748" s="35">
        <v>26315</v>
      </c>
      <c r="C748" s="34">
        <v>0</v>
      </c>
      <c r="D748" s="34">
        <v>0.25</v>
      </c>
    </row>
    <row r="749" spans="1:4" x14ac:dyDescent="0.25">
      <c r="A749" s="30" t="s">
        <v>368</v>
      </c>
      <c r="B749" s="35">
        <v>48000</v>
      </c>
      <c r="C749" s="34">
        <v>0</v>
      </c>
      <c r="D749" s="34">
        <v>0.25</v>
      </c>
    </row>
    <row r="750" spans="1:4" x14ac:dyDescent="0.25">
      <c r="A750" s="30" t="s">
        <v>371</v>
      </c>
      <c r="B750" s="35">
        <v>0</v>
      </c>
      <c r="C750" s="34">
        <v>0</v>
      </c>
      <c r="D750" s="34">
        <v>0.25</v>
      </c>
    </row>
    <row r="751" spans="1:4" x14ac:dyDescent="0.25">
      <c r="A751" s="30" t="s">
        <v>370</v>
      </c>
      <c r="B751" s="35">
        <v>21000</v>
      </c>
      <c r="C751" s="34">
        <v>0</v>
      </c>
      <c r="D751" s="34">
        <v>0.25</v>
      </c>
    </row>
    <row r="752" spans="1:4" x14ac:dyDescent="0.25">
      <c r="A752" s="30" t="s">
        <v>364</v>
      </c>
      <c r="B752" s="35">
        <v>85000</v>
      </c>
      <c r="C752" s="34">
        <v>0</v>
      </c>
      <c r="D752" s="34">
        <v>0.25</v>
      </c>
    </row>
    <row r="753" spans="1:4" x14ac:dyDescent="0.25">
      <c r="A753" s="30" t="s">
        <v>369</v>
      </c>
      <c r="B753" s="35">
        <v>2830</v>
      </c>
      <c r="C753" s="34">
        <v>0</v>
      </c>
      <c r="D753" s="34">
        <v>0.25</v>
      </c>
    </row>
    <row r="754" spans="1:4" x14ac:dyDescent="0.25">
      <c r="A754" s="28" t="s">
        <v>372</v>
      </c>
      <c r="B754" s="35">
        <v>804267</v>
      </c>
      <c r="C754" s="34">
        <v>0.25</v>
      </c>
      <c r="D754" s="34">
        <v>0.25</v>
      </c>
    </row>
    <row r="755" spans="1:4" x14ac:dyDescent="0.25">
      <c r="A755" s="29" t="s">
        <v>9</v>
      </c>
      <c r="B755" s="35">
        <v>804267</v>
      </c>
      <c r="C755" s="34">
        <v>0.25</v>
      </c>
      <c r="D755" s="34">
        <v>0.25</v>
      </c>
    </row>
    <row r="756" spans="1:4" x14ac:dyDescent="0.25">
      <c r="A756" s="30" t="s">
        <v>374</v>
      </c>
      <c r="B756" s="35">
        <v>283635</v>
      </c>
      <c r="C756" s="34">
        <v>0.25</v>
      </c>
      <c r="D756" s="34">
        <v>0.25</v>
      </c>
    </row>
    <row r="757" spans="1:4" x14ac:dyDescent="0.25">
      <c r="A757" s="30" t="s">
        <v>373</v>
      </c>
      <c r="B757" s="35">
        <v>520632</v>
      </c>
      <c r="C757" s="34">
        <v>0.25</v>
      </c>
      <c r="D757" s="34">
        <v>0.25</v>
      </c>
    </row>
    <row r="758" spans="1:4" x14ac:dyDescent="0.25">
      <c r="A758" s="26" t="s">
        <v>928</v>
      </c>
      <c r="B758" s="35">
        <v>4975643.6331099998</v>
      </c>
      <c r="C758" s="34">
        <v>1</v>
      </c>
      <c r="D758" s="34">
        <v>1</v>
      </c>
    </row>
    <row r="759" spans="1:4" x14ac:dyDescent="0.25">
      <c r="A759" s="27" t="s">
        <v>15</v>
      </c>
      <c r="B759" s="35">
        <v>200000</v>
      </c>
      <c r="C759" s="34"/>
      <c r="D759" s="34"/>
    </row>
    <row r="760" spans="1:4" x14ac:dyDescent="0.25">
      <c r="A760" s="28" t="s">
        <v>15</v>
      </c>
      <c r="B760" s="35">
        <v>200000</v>
      </c>
      <c r="C760" s="34"/>
      <c r="D760" s="34"/>
    </row>
    <row r="761" spans="1:4" x14ac:dyDescent="0.25">
      <c r="A761" s="29" t="s">
        <v>9</v>
      </c>
      <c r="B761" s="35">
        <v>200000</v>
      </c>
      <c r="C761" s="34"/>
      <c r="D761" s="34"/>
    </row>
    <row r="762" spans="1:4" x14ac:dyDescent="0.25">
      <c r="A762" s="30" t="s">
        <v>15</v>
      </c>
      <c r="B762" s="35">
        <v>200000</v>
      </c>
      <c r="C762" s="34"/>
      <c r="D762" s="34"/>
    </row>
    <row r="763" spans="1:4" x14ac:dyDescent="0.25">
      <c r="A763" s="27" t="s">
        <v>800</v>
      </c>
      <c r="B763" s="35">
        <v>1783510.4031099998</v>
      </c>
      <c r="C763" s="34">
        <v>1</v>
      </c>
      <c r="D763" s="34">
        <v>1</v>
      </c>
    </row>
    <row r="764" spans="1:4" x14ac:dyDescent="0.25">
      <c r="A764" s="28" t="s">
        <v>895</v>
      </c>
      <c r="B764" s="35">
        <v>284400</v>
      </c>
      <c r="C764" s="34">
        <v>0.25</v>
      </c>
      <c r="D764" s="34">
        <v>0.25</v>
      </c>
    </row>
    <row r="765" spans="1:4" x14ac:dyDescent="0.25">
      <c r="A765" s="29" t="s">
        <v>9</v>
      </c>
      <c r="B765" s="35">
        <v>270000</v>
      </c>
      <c r="C765" s="34">
        <v>0.25</v>
      </c>
      <c r="D765" s="34">
        <v>0.25</v>
      </c>
    </row>
    <row r="766" spans="1:4" x14ac:dyDescent="0.25">
      <c r="A766" s="30" t="s">
        <v>908</v>
      </c>
      <c r="B766" s="35">
        <v>0</v>
      </c>
      <c r="C766" s="34"/>
      <c r="D766" s="34"/>
    </row>
    <row r="767" spans="1:4" x14ac:dyDescent="0.25">
      <c r="A767" s="30" t="s">
        <v>900</v>
      </c>
      <c r="B767" s="35">
        <v>0</v>
      </c>
      <c r="C767" s="34"/>
      <c r="D767" s="34"/>
    </row>
    <row r="768" spans="1:4" x14ac:dyDescent="0.25">
      <c r="A768" s="30" t="s">
        <v>901</v>
      </c>
      <c r="B768" s="35">
        <v>270000</v>
      </c>
      <c r="C768" s="34">
        <v>0.25</v>
      </c>
      <c r="D768" s="34">
        <v>0.25</v>
      </c>
    </row>
    <row r="769" spans="1:4" x14ac:dyDescent="0.25">
      <c r="A769" s="29" t="s">
        <v>905</v>
      </c>
      <c r="B769" s="35">
        <v>5000</v>
      </c>
      <c r="C769" s="34">
        <v>0</v>
      </c>
      <c r="D769" s="34">
        <v>0.25</v>
      </c>
    </row>
    <row r="770" spans="1:4" x14ac:dyDescent="0.25">
      <c r="A770" s="30" t="s">
        <v>906</v>
      </c>
      <c r="B770" s="35">
        <v>5000</v>
      </c>
      <c r="C770" s="34">
        <v>0</v>
      </c>
      <c r="D770" s="34">
        <v>0.25</v>
      </c>
    </row>
    <row r="771" spans="1:4" x14ac:dyDescent="0.25">
      <c r="A771" s="29" t="s">
        <v>902</v>
      </c>
      <c r="B771" s="35">
        <v>3000</v>
      </c>
      <c r="C771" s="34">
        <v>0.25</v>
      </c>
      <c r="D771" s="34">
        <v>0.25</v>
      </c>
    </row>
    <row r="772" spans="1:4" x14ac:dyDescent="0.25">
      <c r="A772" s="30" t="s">
        <v>903</v>
      </c>
      <c r="B772" s="35">
        <v>3000</v>
      </c>
      <c r="C772" s="34">
        <v>0.25</v>
      </c>
      <c r="D772" s="34">
        <v>0.25</v>
      </c>
    </row>
    <row r="773" spans="1:4" x14ac:dyDescent="0.25">
      <c r="A773" s="29" t="s">
        <v>896</v>
      </c>
      <c r="B773" s="35">
        <v>6400</v>
      </c>
      <c r="C773" s="34">
        <v>0.25</v>
      </c>
      <c r="D773" s="34">
        <v>0.25</v>
      </c>
    </row>
    <row r="774" spans="1:4" x14ac:dyDescent="0.25">
      <c r="A774" s="30" t="s">
        <v>899</v>
      </c>
      <c r="B774" s="35">
        <v>6400</v>
      </c>
      <c r="C774" s="34">
        <v>0.25</v>
      </c>
      <c r="D774" s="34">
        <v>0.25</v>
      </c>
    </row>
    <row r="775" spans="1:4" x14ac:dyDescent="0.25">
      <c r="A775" s="30" t="s">
        <v>897</v>
      </c>
      <c r="B775" s="35">
        <v>0</v>
      </c>
      <c r="C775" s="34">
        <v>0</v>
      </c>
      <c r="D775" s="34"/>
    </row>
    <row r="776" spans="1:4" x14ac:dyDescent="0.25">
      <c r="A776" s="28" t="s">
        <v>810</v>
      </c>
      <c r="B776" s="35">
        <v>220000</v>
      </c>
      <c r="C776" s="34">
        <v>0</v>
      </c>
      <c r="D776" s="34">
        <v>0.34</v>
      </c>
    </row>
    <row r="777" spans="1:4" x14ac:dyDescent="0.25">
      <c r="A777" s="29" t="s">
        <v>814</v>
      </c>
      <c r="B777" s="35">
        <v>0</v>
      </c>
      <c r="C777" s="34"/>
      <c r="D777" s="34"/>
    </row>
    <row r="778" spans="1:4" x14ac:dyDescent="0.25">
      <c r="A778" s="30" t="s">
        <v>815</v>
      </c>
      <c r="B778" s="35">
        <v>0</v>
      </c>
      <c r="C778" s="34"/>
      <c r="D778" s="34"/>
    </row>
    <row r="779" spans="1:4" x14ac:dyDescent="0.25">
      <c r="A779" s="29" t="s">
        <v>816</v>
      </c>
      <c r="B779" s="35">
        <v>20000</v>
      </c>
      <c r="C779" s="34">
        <v>0</v>
      </c>
      <c r="D779" s="34">
        <v>0.25</v>
      </c>
    </row>
    <row r="780" spans="1:4" x14ac:dyDescent="0.25">
      <c r="A780" s="30" t="s">
        <v>819</v>
      </c>
      <c r="B780" s="35">
        <v>20000</v>
      </c>
      <c r="C780" s="34">
        <v>0</v>
      </c>
      <c r="D780" s="34">
        <v>0.25</v>
      </c>
    </row>
    <row r="781" spans="1:4" x14ac:dyDescent="0.25">
      <c r="A781" s="30" t="s">
        <v>817</v>
      </c>
      <c r="B781" s="35">
        <v>0</v>
      </c>
      <c r="C781" s="34">
        <v>0</v>
      </c>
      <c r="D781" s="34">
        <v>0.2</v>
      </c>
    </row>
    <row r="782" spans="1:4" x14ac:dyDescent="0.25">
      <c r="A782" s="29" t="s">
        <v>811</v>
      </c>
      <c r="B782" s="35">
        <v>200000</v>
      </c>
      <c r="C782" s="34">
        <v>0</v>
      </c>
      <c r="D782" s="34">
        <v>0.34</v>
      </c>
    </row>
    <row r="783" spans="1:4" x14ac:dyDescent="0.25">
      <c r="A783" s="30" t="s">
        <v>812</v>
      </c>
      <c r="B783" s="35">
        <v>200000</v>
      </c>
      <c r="C783" s="34">
        <v>0</v>
      </c>
      <c r="D783" s="34">
        <v>0.34</v>
      </c>
    </row>
    <row r="784" spans="1:4" x14ac:dyDescent="0.25">
      <c r="A784" s="30" t="s">
        <v>820</v>
      </c>
      <c r="B784" s="35">
        <v>0</v>
      </c>
      <c r="C784" s="34">
        <v>0</v>
      </c>
      <c r="D784" s="34"/>
    </row>
    <row r="785" spans="1:4" x14ac:dyDescent="0.25">
      <c r="A785" s="29" t="s">
        <v>821</v>
      </c>
      <c r="B785" s="35">
        <v>0</v>
      </c>
      <c r="C785" s="34">
        <v>0</v>
      </c>
      <c r="D785" s="34"/>
    </row>
    <row r="786" spans="1:4" x14ac:dyDescent="0.25">
      <c r="A786" s="30" t="s">
        <v>822</v>
      </c>
      <c r="B786" s="35">
        <v>0</v>
      </c>
      <c r="C786" s="34">
        <v>0</v>
      </c>
      <c r="D786" s="34"/>
    </row>
    <row r="787" spans="1:4" x14ac:dyDescent="0.25">
      <c r="A787" s="28" t="s">
        <v>861</v>
      </c>
      <c r="B787" s="35">
        <v>55000</v>
      </c>
      <c r="C787" s="34">
        <v>1</v>
      </c>
      <c r="D787" s="34">
        <v>1</v>
      </c>
    </row>
    <row r="788" spans="1:4" x14ac:dyDescent="0.25">
      <c r="A788" s="29" t="s">
        <v>9</v>
      </c>
      <c r="B788" s="35">
        <v>10000</v>
      </c>
      <c r="C788" s="34">
        <v>0.25</v>
      </c>
      <c r="D788" s="34">
        <v>0.25</v>
      </c>
    </row>
    <row r="789" spans="1:4" x14ac:dyDescent="0.25">
      <c r="A789" s="30" t="s">
        <v>864</v>
      </c>
      <c r="B789" s="35">
        <v>10000</v>
      </c>
      <c r="C789" s="34">
        <v>0.25</v>
      </c>
      <c r="D789" s="34">
        <v>0.25</v>
      </c>
    </row>
    <row r="790" spans="1:4" x14ac:dyDescent="0.25">
      <c r="A790" s="29" t="s">
        <v>866</v>
      </c>
      <c r="B790" s="35">
        <v>30000</v>
      </c>
      <c r="C790" s="34"/>
      <c r="D790" s="34">
        <v>1</v>
      </c>
    </row>
    <row r="791" spans="1:4" x14ac:dyDescent="0.25">
      <c r="A791" s="30" t="s">
        <v>867</v>
      </c>
      <c r="B791" s="35">
        <v>30000</v>
      </c>
      <c r="C791" s="34"/>
      <c r="D791" s="34">
        <v>1</v>
      </c>
    </row>
    <row r="792" spans="1:4" x14ac:dyDescent="0.25">
      <c r="A792" s="29" t="s">
        <v>862</v>
      </c>
      <c r="B792" s="35">
        <v>15000</v>
      </c>
      <c r="C792" s="34">
        <v>0.25</v>
      </c>
      <c r="D792" s="34">
        <v>0.25</v>
      </c>
    </row>
    <row r="793" spans="1:4" x14ac:dyDescent="0.25">
      <c r="A793" s="30" t="s">
        <v>869</v>
      </c>
      <c r="B793" s="35">
        <v>11000</v>
      </c>
      <c r="C793" s="34">
        <v>0.25</v>
      </c>
      <c r="D793" s="34">
        <v>0.25</v>
      </c>
    </row>
    <row r="794" spans="1:4" x14ac:dyDescent="0.25">
      <c r="A794" s="30" t="s">
        <v>863</v>
      </c>
      <c r="B794" s="35">
        <v>0</v>
      </c>
      <c r="C794" s="34">
        <v>0.25</v>
      </c>
      <c r="D794" s="34">
        <v>0.25</v>
      </c>
    </row>
    <row r="795" spans="1:4" x14ac:dyDescent="0.25">
      <c r="A795" s="30" t="s">
        <v>870</v>
      </c>
      <c r="B795" s="35">
        <v>4000</v>
      </c>
      <c r="C795" s="34">
        <v>0.25</v>
      </c>
      <c r="D795" s="34">
        <v>0.25</v>
      </c>
    </row>
    <row r="796" spans="1:4" x14ac:dyDescent="0.25">
      <c r="A796" s="29" t="s">
        <v>871</v>
      </c>
      <c r="B796" s="35">
        <v>0</v>
      </c>
      <c r="C796" s="34">
        <v>1</v>
      </c>
      <c r="D796" s="34"/>
    </row>
    <row r="797" spans="1:4" x14ac:dyDescent="0.25">
      <c r="A797" s="30" t="s">
        <v>872</v>
      </c>
      <c r="B797" s="35">
        <v>0</v>
      </c>
      <c r="C797" s="34">
        <v>1</v>
      </c>
      <c r="D797" s="34"/>
    </row>
    <row r="798" spans="1:4" x14ac:dyDescent="0.25">
      <c r="A798" s="28" t="s">
        <v>98</v>
      </c>
      <c r="B798" s="35">
        <v>1224110.4031099998</v>
      </c>
      <c r="C798" s="34"/>
      <c r="D798" s="34"/>
    </row>
    <row r="799" spans="1:4" x14ac:dyDescent="0.25">
      <c r="A799" s="29" t="s">
        <v>9</v>
      </c>
      <c r="B799" s="35">
        <v>1224110.4031099998</v>
      </c>
      <c r="C799" s="34"/>
      <c r="D799" s="34"/>
    </row>
    <row r="800" spans="1:4" x14ac:dyDescent="0.25">
      <c r="A800" s="30" t="s">
        <v>101</v>
      </c>
      <c r="B800" s="35">
        <v>80355.600000000006</v>
      </c>
      <c r="C800" s="34"/>
      <c r="D800" s="34"/>
    </row>
    <row r="801" spans="1:4" x14ac:dyDescent="0.25">
      <c r="A801" s="30" t="s">
        <v>102</v>
      </c>
      <c r="B801" s="35">
        <v>64160.415150000001</v>
      </c>
      <c r="C801" s="34"/>
      <c r="D801" s="34"/>
    </row>
    <row r="802" spans="1:4" x14ac:dyDescent="0.25">
      <c r="A802" s="30" t="s">
        <v>99</v>
      </c>
      <c r="B802" s="35">
        <v>154746.35667000001</v>
      </c>
      <c r="C802" s="34"/>
      <c r="D802" s="34"/>
    </row>
    <row r="803" spans="1:4" x14ac:dyDescent="0.25">
      <c r="A803" s="30" t="s">
        <v>100</v>
      </c>
      <c r="B803" s="35">
        <v>924848.03128999996</v>
      </c>
      <c r="C803" s="34"/>
      <c r="D803" s="34"/>
    </row>
    <row r="804" spans="1:4" x14ac:dyDescent="0.25">
      <c r="A804" s="28" t="s">
        <v>801</v>
      </c>
      <c r="B804" s="35">
        <v>0</v>
      </c>
      <c r="C804" s="34">
        <v>0</v>
      </c>
      <c r="D804" s="34"/>
    </row>
    <row r="805" spans="1:4" x14ac:dyDescent="0.25">
      <c r="A805" s="29" t="s">
        <v>802</v>
      </c>
      <c r="B805" s="35">
        <v>0</v>
      </c>
      <c r="C805" s="34">
        <v>0</v>
      </c>
      <c r="D805" s="34"/>
    </row>
    <row r="806" spans="1:4" x14ac:dyDescent="0.25">
      <c r="A806" s="30" t="s">
        <v>806</v>
      </c>
      <c r="B806" s="35">
        <v>0</v>
      </c>
      <c r="C806" s="34">
        <v>0</v>
      </c>
      <c r="D806" s="34"/>
    </row>
    <row r="807" spans="1:4" x14ac:dyDescent="0.25">
      <c r="A807" s="30" t="s">
        <v>804</v>
      </c>
      <c r="B807" s="35">
        <v>0</v>
      </c>
      <c r="C807" s="34">
        <v>0</v>
      </c>
      <c r="D807" s="34"/>
    </row>
    <row r="808" spans="1:4" x14ac:dyDescent="0.25">
      <c r="A808" s="30" t="s">
        <v>805</v>
      </c>
      <c r="B808" s="35">
        <v>0</v>
      </c>
      <c r="C808" s="34">
        <v>0</v>
      </c>
      <c r="D808" s="34"/>
    </row>
    <row r="809" spans="1:4" x14ac:dyDescent="0.25">
      <c r="A809" s="30" t="s">
        <v>803</v>
      </c>
      <c r="B809" s="35">
        <v>0</v>
      </c>
      <c r="C809" s="34">
        <v>0</v>
      </c>
      <c r="D809" s="34"/>
    </row>
    <row r="810" spans="1:4" x14ac:dyDescent="0.25">
      <c r="A810" s="29" t="s">
        <v>807</v>
      </c>
      <c r="B810" s="35">
        <v>0</v>
      </c>
      <c r="C810" s="34">
        <v>0</v>
      </c>
      <c r="D810" s="34"/>
    </row>
    <row r="811" spans="1:4" x14ac:dyDescent="0.25">
      <c r="A811" s="30" t="s">
        <v>808</v>
      </c>
      <c r="B811" s="35">
        <v>0</v>
      </c>
      <c r="C811" s="34">
        <v>0</v>
      </c>
      <c r="D811" s="34"/>
    </row>
    <row r="812" spans="1:4" x14ac:dyDescent="0.25">
      <c r="A812" s="27" t="s">
        <v>11</v>
      </c>
      <c r="B812" s="35">
        <v>2992133.23</v>
      </c>
      <c r="C812" s="34"/>
      <c r="D812" s="34"/>
    </row>
    <row r="813" spans="1:4" x14ac:dyDescent="0.25">
      <c r="A813" s="28" t="s">
        <v>11</v>
      </c>
      <c r="B813" s="35">
        <v>2992133.23</v>
      </c>
      <c r="C813" s="34"/>
      <c r="D813" s="34"/>
    </row>
    <row r="814" spans="1:4" x14ac:dyDescent="0.25">
      <c r="A814" s="29" t="s">
        <v>9</v>
      </c>
      <c r="B814" s="35">
        <v>2992133.23</v>
      </c>
      <c r="C814" s="34"/>
      <c r="D814" s="34"/>
    </row>
    <row r="815" spans="1:4" x14ac:dyDescent="0.25">
      <c r="A815" s="30" t="s">
        <v>11</v>
      </c>
      <c r="B815" s="35">
        <v>2992133.23</v>
      </c>
      <c r="C815" s="34"/>
      <c r="D815" s="34"/>
    </row>
    <row r="816" spans="1:4" x14ac:dyDescent="0.25">
      <c r="A816" s="26" t="s">
        <v>929</v>
      </c>
      <c r="B816" s="35">
        <v>4445071</v>
      </c>
      <c r="C816" s="34">
        <v>0.8</v>
      </c>
      <c r="D816" s="34">
        <v>1</v>
      </c>
    </row>
    <row r="817" spans="1:4" x14ac:dyDescent="0.25">
      <c r="A817" s="27" t="s">
        <v>484</v>
      </c>
      <c r="B817" s="35">
        <v>3380</v>
      </c>
      <c r="C817" s="34"/>
      <c r="D817" s="34">
        <v>0.25</v>
      </c>
    </row>
    <row r="818" spans="1:4" x14ac:dyDescent="0.25">
      <c r="A818" s="28" t="s">
        <v>568</v>
      </c>
      <c r="B818" s="35">
        <v>3380</v>
      </c>
      <c r="C818" s="34"/>
      <c r="D818" s="34">
        <v>0.25</v>
      </c>
    </row>
    <row r="819" spans="1:4" x14ac:dyDescent="0.25">
      <c r="A819" s="29" t="s">
        <v>571</v>
      </c>
      <c r="B819" s="35">
        <v>3380</v>
      </c>
      <c r="C819" s="34"/>
      <c r="D819" s="34">
        <v>0.25</v>
      </c>
    </row>
    <row r="820" spans="1:4" x14ac:dyDescent="0.25">
      <c r="A820" s="30" t="s">
        <v>579</v>
      </c>
      <c r="B820" s="35">
        <v>2050</v>
      </c>
      <c r="C820" s="34"/>
      <c r="D820" s="34">
        <v>0.25</v>
      </c>
    </row>
    <row r="821" spans="1:4" x14ac:dyDescent="0.25">
      <c r="A821" s="30" t="s">
        <v>580</v>
      </c>
      <c r="B821" s="35">
        <v>1330</v>
      </c>
      <c r="C821" s="34"/>
      <c r="D821" s="34">
        <v>0.25</v>
      </c>
    </row>
    <row r="822" spans="1:4" x14ac:dyDescent="0.25">
      <c r="A822" s="27" t="s">
        <v>111</v>
      </c>
      <c r="B822" s="35">
        <v>4340791</v>
      </c>
      <c r="C822" s="34">
        <v>0.8</v>
      </c>
      <c r="D822" s="34">
        <v>1</v>
      </c>
    </row>
    <row r="823" spans="1:4" x14ac:dyDescent="0.25">
      <c r="A823" s="28" t="s">
        <v>191</v>
      </c>
      <c r="B823" s="35">
        <v>531148</v>
      </c>
      <c r="C823" s="34">
        <v>0</v>
      </c>
      <c r="D823" s="34">
        <v>0.25</v>
      </c>
    </row>
    <row r="824" spans="1:4" x14ac:dyDescent="0.25">
      <c r="A824" s="29" t="s">
        <v>9</v>
      </c>
      <c r="B824" s="35">
        <v>0</v>
      </c>
      <c r="C824" s="34"/>
      <c r="D824" s="34"/>
    </row>
    <row r="825" spans="1:4" x14ac:dyDescent="0.25">
      <c r="A825" s="30" t="s">
        <v>198</v>
      </c>
      <c r="B825" s="35">
        <v>0</v>
      </c>
      <c r="C825" s="34"/>
      <c r="D825" s="34"/>
    </row>
    <row r="826" spans="1:4" x14ac:dyDescent="0.25">
      <c r="A826" s="29" t="s">
        <v>192</v>
      </c>
      <c r="B826" s="35">
        <v>521148</v>
      </c>
      <c r="C826" s="34">
        <v>0</v>
      </c>
      <c r="D826" s="34">
        <v>0.25</v>
      </c>
    </row>
    <row r="827" spans="1:4" x14ac:dyDescent="0.25">
      <c r="A827" s="30" t="s">
        <v>193</v>
      </c>
      <c r="B827" s="35">
        <v>5000</v>
      </c>
      <c r="C827" s="34">
        <v>0</v>
      </c>
      <c r="D827" s="34">
        <v>0.25</v>
      </c>
    </row>
    <row r="828" spans="1:4" x14ac:dyDescent="0.25">
      <c r="A828" s="30" t="s">
        <v>197</v>
      </c>
      <c r="B828" s="35">
        <v>411148</v>
      </c>
      <c r="C828" s="34">
        <v>0</v>
      </c>
      <c r="D828" s="34">
        <v>0.25</v>
      </c>
    </row>
    <row r="829" spans="1:4" x14ac:dyDescent="0.25">
      <c r="A829" s="30" t="s">
        <v>196</v>
      </c>
      <c r="B829" s="35">
        <v>105000</v>
      </c>
      <c r="C829" s="34">
        <v>0</v>
      </c>
      <c r="D829" s="34">
        <v>0.25</v>
      </c>
    </row>
    <row r="830" spans="1:4" x14ac:dyDescent="0.25">
      <c r="A830" s="29" t="s">
        <v>201</v>
      </c>
      <c r="B830" s="35">
        <v>0</v>
      </c>
      <c r="C830" s="34">
        <v>0</v>
      </c>
      <c r="D830" s="34"/>
    </row>
    <row r="831" spans="1:4" x14ac:dyDescent="0.25">
      <c r="A831" s="30" t="s">
        <v>202</v>
      </c>
      <c r="B831" s="35">
        <v>0</v>
      </c>
      <c r="C831" s="34">
        <v>0</v>
      </c>
      <c r="D831" s="34"/>
    </row>
    <row r="832" spans="1:4" x14ac:dyDescent="0.25">
      <c r="A832" s="29" t="s">
        <v>199</v>
      </c>
      <c r="B832" s="35">
        <v>10000</v>
      </c>
      <c r="C832" s="34">
        <v>0</v>
      </c>
      <c r="D832" s="34">
        <v>0.25</v>
      </c>
    </row>
    <row r="833" spans="1:4" x14ac:dyDescent="0.25">
      <c r="A833" s="30" t="s">
        <v>200</v>
      </c>
      <c r="B833" s="35">
        <v>10000</v>
      </c>
      <c r="C833" s="34">
        <v>0</v>
      </c>
      <c r="D833" s="34">
        <v>0.25</v>
      </c>
    </row>
    <row r="834" spans="1:4" x14ac:dyDescent="0.25">
      <c r="A834" s="28" t="s">
        <v>244</v>
      </c>
      <c r="B834" s="35">
        <v>1824000</v>
      </c>
      <c r="C834" s="34">
        <v>0.25</v>
      </c>
      <c r="D834" s="34">
        <v>1</v>
      </c>
    </row>
    <row r="835" spans="1:4" x14ac:dyDescent="0.25">
      <c r="A835" s="29" t="s">
        <v>250</v>
      </c>
      <c r="B835" s="35">
        <v>215000</v>
      </c>
      <c r="C835" s="34">
        <v>0</v>
      </c>
      <c r="D835" s="34">
        <v>1</v>
      </c>
    </row>
    <row r="836" spans="1:4" x14ac:dyDescent="0.25">
      <c r="A836" s="30" t="s">
        <v>259</v>
      </c>
      <c r="B836" s="35">
        <v>215000</v>
      </c>
      <c r="C836" s="34"/>
      <c r="D836" s="34">
        <v>1</v>
      </c>
    </row>
    <row r="837" spans="1:4" x14ac:dyDescent="0.25">
      <c r="A837" s="30" t="s">
        <v>251</v>
      </c>
      <c r="B837" s="35">
        <v>0</v>
      </c>
      <c r="C837" s="34">
        <v>0</v>
      </c>
      <c r="D837" s="34"/>
    </row>
    <row r="838" spans="1:4" x14ac:dyDescent="0.25">
      <c r="A838" s="29" t="s">
        <v>252</v>
      </c>
      <c r="B838" s="35">
        <v>320000</v>
      </c>
      <c r="C838" s="34">
        <v>0.25</v>
      </c>
      <c r="D838" s="34">
        <v>0.25</v>
      </c>
    </row>
    <row r="839" spans="1:4" x14ac:dyDescent="0.25">
      <c r="A839" s="30" t="s">
        <v>253</v>
      </c>
      <c r="B839" s="35">
        <v>0</v>
      </c>
      <c r="C839" s="34">
        <v>0</v>
      </c>
      <c r="D839" s="34"/>
    </row>
    <row r="840" spans="1:4" x14ac:dyDescent="0.25">
      <c r="A840" s="30" t="s">
        <v>258</v>
      </c>
      <c r="B840" s="35">
        <v>320000</v>
      </c>
      <c r="C840" s="34">
        <v>0.25</v>
      </c>
      <c r="D840" s="34">
        <v>0.25</v>
      </c>
    </row>
    <row r="841" spans="1:4" x14ac:dyDescent="0.25">
      <c r="A841" s="29" t="s">
        <v>254</v>
      </c>
      <c r="B841" s="35">
        <v>734000</v>
      </c>
      <c r="C841" s="34">
        <v>0</v>
      </c>
      <c r="D841" s="34">
        <v>0.3</v>
      </c>
    </row>
    <row r="842" spans="1:4" x14ac:dyDescent="0.25">
      <c r="A842" s="30" t="s">
        <v>255</v>
      </c>
      <c r="B842" s="35">
        <v>734000</v>
      </c>
      <c r="C842" s="34">
        <v>0</v>
      </c>
      <c r="D842" s="34">
        <v>0.3</v>
      </c>
    </row>
    <row r="843" spans="1:4" x14ac:dyDescent="0.25">
      <c r="A843" s="29" t="s">
        <v>245</v>
      </c>
      <c r="B843" s="35">
        <v>555000</v>
      </c>
      <c r="C843" s="34">
        <v>0</v>
      </c>
      <c r="D843" s="34">
        <v>0.25</v>
      </c>
    </row>
    <row r="844" spans="1:4" x14ac:dyDescent="0.25">
      <c r="A844" s="30" t="s">
        <v>246</v>
      </c>
      <c r="B844" s="35">
        <v>550000</v>
      </c>
      <c r="C844" s="34">
        <v>0</v>
      </c>
      <c r="D844" s="34">
        <v>0.25</v>
      </c>
    </row>
    <row r="845" spans="1:4" x14ac:dyDescent="0.25">
      <c r="A845" s="30" t="s">
        <v>249</v>
      </c>
      <c r="B845" s="35">
        <v>5000</v>
      </c>
      <c r="C845" s="34">
        <v>0</v>
      </c>
      <c r="D845" s="34">
        <v>0.25</v>
      </c>
    </row>
    <row r="846" spans="1:4" x14ac:dyDescent="0.25">
      <c r="A846" s="28" t="s">
        <v>145</v>
      </c>
      <c r="B846" s="35">
        <v>69400</v>
      </c>
      <c r="C846" s="34">
        <v>0</v>
      </c>
      <c r="D846" s="34">
        <v>1</v>
      </c>
    </row>
    <row r="847" spans="1:4" x14ac:dyDescent="0.25">
      <c r="A847" s="29" t="s">
        <v>9</v>
      </c>
      <c r="B847" s="35">
        <v>2000</v>
      </c>
      <c r="C847" s="34"/>
      <c r="D847" s="34">
        <v>1</v>
      </c>
    </row>
    <row r="848" spans="1:4" x14ac:dyDescent="0.25">
      <c r="A848" s="30" t="s">
        <v>153</v>
      </c>
      <c r="B848" s="35">
        <v>2000</v>
      </c>
      <c r="C848" s="34"/>
      <c r="D848" s="34">
        <v>1</v>
      </c>
    </row>
    <row r="849" spans="1:4" x14ac:dyDescent="0.25">
      <c r="A849" s="29" t="s">
        <v>146</v>
      </c>
      <c r="B849" s="35">
        <v>41000</v>
      </c>
      <c r="C849" s="34">
        <v>0</v>
      </c>
      <c r="D849" s="34">
        <v>0.25</v>
      </c>
    </row>
    <row r="850" spans="1:4" x14ac:dyDescent="0.25">
      <c r="A850" s="30" t="s">
        <v>156</v>
      </c>
      <c r="B850" s="35">
        <v>36000</v>
      </c>
      <c r="C850" s="34">
        <v>0</v>
      </c>
      <c r="D850" s="34">
        <v>0.25</v>
      </c>
    </row>
    <row r="851" spans="1:4" x14ac:dyDescent="0.25">
      <c r="A851" s="30" t="s">
        <v>154</v>
      </c>
      <c r="B851" s="35">
        <v>0</v>
      </c>
      <c r="C851" s="34">
        <v>0</v>
      </c>
      <c r="D851" s="34"/>
    </row>
    <row r="852" spans="1:4" x14ac:dyDescent="0.25">
      <c r="A852" s="30" t="s">
        <v>147</v>
      </c>
      <c r="B852" s="35">
        <v>5000</v>
      </c>
      <c r="C852" s="34">
        <v>0</v>
      </c>
      <c r="D852" s="34">
        <v>0.25</v>
      </c>
    </row>
    <row r="853" spans="1:4" x14ac:dyDescent="0.25">
      <c r="A853" s="29" t="s">
        <v>150</v>
      </c>
      <c r="B853" s="35">
        <v>26400</v>
      </c>
      <c r="C853" s="34">
        <v>0</v>
      </c>
      <c r="D853" s="34">
        <v>0.25</v>
      </c>
    </row>
    <row r="854" spans="1:4" x14ac:dyDescent="0.25">
      <c r="A854" s="30" t="s">
        <v>151</v>
      </c>
      <c r="B854" s="35">
        <v>26400</v>
      </c>
      <c r="C854" s="34">
        <v>0</v>
      </c>
      <c r="D854" s="34">
        <v>0.25</v>
      </c>
    </row>
    <row r="855" spans="1:4" x14ac:dyDescent="0.25">
      <c r="A855" s="29" t="s">
        <v>157</v>
      </c>
      <c r="B855" s="35">
        <v>0</v>
      </c>
      <c r="C855" s="34">
        <v>0</v>
      </c>
      <c r="D855" s="34"/>
    </row>
    <row r="856" spans="1:4" x14ac:dyDescent="0.25">
      <c r="A856" s="30" t="s">
        <v>158</v>
      </c>
      <c r="B856" s="35">
        <v>0</v>
      </c>
      <c r="C856" s="34">
        <v>0</v>
      </c>
      <c r="D856" s="34"/>
    </row>
    <row r="857" spans="1:4" x14ac:dyDescent="0.25">
      <c r="A857" s="28" t="s">
        <v>112</v>
      </c>
      <c r="B857" s="35">
        <v>16900</v>
      </c>
      <c r="C857" s="34">
        <v>0</v>
      </c>
      <c r="D857" s="34">
        <v>0.25</v>
      </c>
    </row>
    <row r="858" spans="1:4" x14ac:dyDescent="0.25">
      <c r="A858" s="29" t="s">
        <v>116</v>
      </c>
      <c r="B858" s="35">
        <v>16900</v>
      </c>
      <c r="C858" s="34">
        <v>0</v>
      </c>
      <c r="D858" s="34">
        <v>0.25</v>
      </c>
    </row>
    <row r="859" spans="1:4" x14ac:dyDescent="0.25">
      <c r="A859" s="30" t="s">
        <v>119</v>
      </c>
      <c r="B859" s="35">
        <v>1000</v>
      </c>
      <c r="C859" s="34">
        <v>0</v>
      </c>
      <c r="D859" s="34">
        <v>0.25</v>
      </c>
    </row>
    <row r="860" spans="1:4" x14ac:dyDescent="0.25">
      <c r="A860" s="30" t="s">
        <v>120</v>
      </c>
      <c r="B860" s="35">
        <v>1000</v>
      </c>
      <c r="C860" s="34">
        <v>0</v>
      </c>
      <c r="D860" s="34">
        <v>0.25</v>
      </c>
    </row>
    <row r="861" spans="1:4" x14ac:dyDescent="0.25">
      <c r="A861" s="30" t="s">
        <v>124</v>
      </c>
      <c r="B861" s="35">
        <v>14400</v>
      </c>
      <c r="C861" s="34">
        <v>0</v>
      </c>
      <c r="D861" s="34">
        <v>0.25</v>
      </c>
    </row>
    <row r="862" spans="1:4" x14ac:dyDescent="0.25">
      <c r="A862" s="30" t="s">
        <v>117</v>
      </c>
      <c r="B862" s="35">
        <v>500</v>
      </c>
      <c r="C862" s="34">
        <v>0</v>
      </c>
      <c r="D862" s="34">
        <v>0.25</v>
      </c>
    </row>
    <row r="863" spans="1:4" x14ac:dyDescent="0.25">
      <c r="A863" s="29" t="s">
        <v>113</v>
      </c>
      <c r="B863" s="35">
        <v>0</v>
      </c>
      <c r="C863" s="34">
        <v>0</v>
      </c>
      <c r="D863" s="34"/>
    </row>
    <row r="864" spans="1:4" x14ac:dyDescent="0.25">
      <c r="A864" s="30" t="s">
        <v>114</v>
      </c>
      <c r="B864" s="35">
        <v>0</v>
      </c>
      <c r="C864" s="34">
        <v>0</v>
      </c>
      <c r="D864" s="34"/>
    </row>
    <row r="865" spans="1:4" x14ac:dyDescent="0.25">
      <c r="A865" s="30" t="s">
        <v>121</v>
      </c>
      <c r="B865" s="35">
        <v>0</v>
      </c>
      <c r="C865" s="34">
        <v>0</v>
      </c>
      <c r="D865" s="34"/>
    </row>
    <row r="866" spans="1:4" x14ac:dyDescent="0.25">
      <c r="A866" s="30" t="s">
        <v>122</v>
      </c>
      <c r="B866" s="35">
        <v>0</v>
      </c>
      <c r="C866" s="34">
        <v>0</v>
      </c>
      <c r="D866" s="34"/>
    </row>
    <row r="867" spans="1:4" x14ac:dyDescent="0.25">
      <c r="A867" s="30" t="s">
        <v>118</v>
      </c>
      <c r="B867" s="35">
        <v>0</v>
      </c>
      <c r="C867" s="34">
        <v>0</v>
      </c>
      <c r="D867" s="34"/>
    </row>
    <row r="868" spans="1:4" x14ac:dyDescent="0.25">
      <c r="A868" s="30" t="s">
        <v>123</v>
      </c>
      <c r="B868" s="35">
        <v>0</v>
      </c>
      <c r="C868" s="34">
        <v>0</v>
      </c>
      <c r="D868" s="34"/>
    </row>
    <row r="869" spans="1:4" x14ac:dyDescent="0.25">
      <c r="A869" s="28" t="s">
        <v>260</v>
      </c>
      <c r="B869" s="35">
        <v>676000</v>
      </c>
      <c r="C869" s="34">
        <v>0.8</v>
      </c>
      <c r="D869" s="34">
        <v>1</v>
      </c>
    </row>
    <row r="870" spans="1:4" x14ac:dyDescent="0.25">
      <c r="A870" s="29" t="s">
        <v>9</v>
      </c>
      <c r="B870" s="35">
        <v>0</v>
      </c>
      <c r="C870" s="34"/>
      <c r="D870" s="34"/>
    </row>
    <row r="871" spans="1:4" x14ac:dyDescent="0.25">
      <c r="A871" s="30" t="s">
        <v>264</v>
      </c>
      <c r="B871" s="35">
        <v>0</v>
      </c>
      <c r="C871" s="34"/>
      <c r="D871" s="34"/>
    </row>
    <row r="872" spans="1:4" x14ac:dyDescent="0.25">
      <c r="A872" s="30" t="s">
        <v>266</v>
      </c>
      <c r="B872" s="35">
        <v>0</v>
      </c>
      <c r="C872" s="34"/>
      <c r="D872" s="34"/>
    </row>
    <row r="873" spans="1:4" x14ac:dyDescent="0.25">
      <c r="A873" s="29" t="s">
        <v>269</v>
      </c>
      <c r="B873" s="35">
        <v>3000</v>
      </c>
      <c r="C873" s="34">
        <v>0</v>
      </c>
      <c r="D873" s="34">
        <v>1</v>
      </c>
    </row>
    <row r="874" spans="1:4" x14ac:dyDescent="0.25">
      <c r="A874" s="30" t="s">
        <v>271</v>
      </c>
      <c r="B874" s="35">
        <v>3000</v>
      </c>
      <c r="C874" s="34">
        <v>0</v>
      </c>
      <c r="D874" s="34">
        <v>1</v>
      </c>
    </row>
    <row r="875" spans="1:4" x14ac:dyDescent="0.25">
      <c r="A875" s="30" t="s">
        <v>270</v>
      </c>
      <c r="B875" s="35">
        <v>0</v>
      </c>
      <c r="C875" s="34">
        <v>0</v>
      </c>
      <c r="D875" s="34"/>
    </row>
    <row r="876" spans="1:4" x14ac:dyDescent="0.25">
      <c r="A876" s="29" t="s">
        <v>261</v>
      </c>
      <c r="B876" s="35">
        <v>658000</v>
      </c>
      <c r="C876" s="34">
        <v>0</v>
      </c>
      <c r="D876" s="34">
        <v>0.25</v>
      </c>
    </row>
    <row r="877" spans="1:4" x14ac:dyDescent="0.25">
      <c r="A877" s="30" t="s">
        <v>262</v>
      </c>
      <c r="B877" s="35">
        <v>79000</v>
      </c>
      <c r="C877" s="34">
        <v>0</v>
      </c>
      <c r="D877" s="34">
        <v>0.25</v>
      </c>
    </row>
    <row r="878" spans="1:4" x14ac:dyDescent="0.25">
      <c r="A878" s="30" t="s">
        <v>265</v>
      </c>
      <c r="B878" s="35">
        <v>539000</v>
      </c>
      <c r="C878" s="34">
        <v>0</v>
      </c>
      <c r="D878" s="34">
        <v>0.25</v>
      </c>
    </row>
    <row r="879" spans="1:4" x14ac:dyDescent="0.25">
      <c r="A879" s="30" t="s">
        <v>272</v>
      </c>
      <c r="B879" s="35">
        <v>40000</v>
      </c>
      <c r="C879" s="34">
        <v>0</v>
      </c>
      <c r="D879" s="34">
        <v>0.25</v>
      </c>
    </row>
    <row r="880" spans="1:4" x14ac:dyDescent="0.25">
      <c r="A880" s="29" t="s">
        <v>267</v>
      </c>
      <c r="B880" s="35">
        <v>15000</v>
      </c>
      <c r="C880" s="34">
        <v>0.8</v>
      </c>
      <c r="D880" s="34">
        <v>0.2</v>
      </c>
    </row>
    <row r="881" spans="1:4" x14ac:dyDescent="0.25">
      <c r="A881" s="30" t="s">
        <v>268</v>
      </c>
      <c r="B881" s="35">
        <v>15000</v>
      </c>
      <c r="C881" s="34">
        <v>0.8</v>
      </c>
      <c r="D881" s="34">
        <v>0.2</v>
      </c>
    </row>
    <row r="882" spans="1:4" x14ac:dyDescent="0.25">
      <c r="A882" s="29" t="s">
        <v>273</v>
      </c>
      <c r="B882" s="35">
        <v>0</v>
      </c>
      <c r="C882" s="34">
        <v>0</v>
      </c>
      <c r="D882" s="34"/>
    </row>
    <row r="883" spans="1:4" x14ac:dyDescent="0.25">
      <c r="A883" s="30" t="s">
        <v>274</v>
      </c>
      <c r="B883" s="35">
        <v>0</v>
      </c>
      <c r="C883" s="34">
        <v>0</v>
      </c>
      <c r="D883" s="34"/>
    </row>
    <row r="884" spans="1:4" x14ac:dyDescent="0.25">
      <c r="A884" s="28" t="s">
        <v>215</v>
      </c>
      <c r="B884" s="35">
        <v>11000</v>
      </c>
      <c r="C884" s="34">
        <v>0</v>
      </c>
      <c r="D884" s="34">
        <v>1</v>
      </c>
    </row>
    <row r="885" spans="1:4" x14ac:dyDescent="0.25">
      <c r="A885" s="29" t="s">
        <v>219</v>
      </c>
      <c r="B885" s="35">
        <v>8000</v>
      </c>
      <c r="C885" s="34"/>
      <c r="D885" s="34">
        <v>0.25</v>
      </c>
    </row>
    <row r="886" spans="1:4" x14ac:dyDescent="0.25">
      <c r="A886" s="30" t="s">
        <v>220</v>
      </c>
      <c r="B886" s="35">
        <v>0</v>
      </c>
      <c r="C886" s="34"/>
      <c r="D886" s="34"/>
    </row>
    <row r="887" spans="1:4" x14ac:dyDescent="0.25">
      <c r="A887" s="30" t="s">
        <v>225</v>
      </c>
      <c r="B887" s="35">
        <v>0</v>
      </c>
      <c r="C887" s="34"/>
      <c r="D887" s="34"/>
    </row>
    <row r="888" spans="1:4" x14ac:dyDescent="0.25">
      <c r="A888" s="30" t="s">
        <v>224</v>
      </c>
      <c r="B888" s="35">
        <v>0</v>
      </c>
      <c r="C888" s="34"/>
      <c r="D888" s="34"/>
    </row>
    <row r="889" spans="1:4" x14ac:dyDescent="0.25">
      <c r="A889" s="30" t="s">
        <v>226</v>
      </c>
      <c r="B889" s="35">
        <v>8000</v>
      </c>
      <c r="C889" s="34"/>
      <c r="D889" s="34">
        <v>0.25</v>
      </c>
    </row>
    <row r="890" spans="1:4" x14ac:dyDescent="0.25">
      <c r="A890" s="29" t="s">
        <v>216</v>
      </c>
      <c r="B890" s="35">
        <v>3000</v>
      </c>
      <c r="C890" s="34"/>
      <c r="D890" s="34">
        <v>1</v>
      </c>
    </row>
    <row r="891" spans="1:4" x14ac:dyDescent="0.25">
      <c r="A891" s="30" t="s">
        <v>217</v>
      </c>
      <c r="B891" s="35">
        <v>3000</v>
      </c>
      <c r="C891" s="34"/>
      <c r="D891" s="34">
        <v>1</v>
      </c>
    </row>
    <row r="892" spans="1:4" x14ac:dyDescent="0.25">
      <c r="A892" s="29" t="s">
        <v>222</v>
      </c>
      <c r="B892" s="35">
        <v>0</v>
      </c>
      <c r="C892" s="34">
        <v>0</v>
      </c>
      <c r="D892" s="34"/>
    </row>
    <row r="893" spans="1:4" x14ac:dyDescent="0.25">
      <c r="A893" s="30" t="s">
        <v>223</v>
      </c>
      <c r="B893" s="35">
        <v>0</v>
      </c>
      <c r="C893" s="34">
        <v>0</v>
      </c>
      <c r="D893" s="34"/>
    </row>
    <row r="894" spans="1:4" x14ac:dyDescent="0.25">
      <c r="A894" s="28" t="s">
        <v>183</v>
      </c>
      <c r="B894" s="35">
        <v>13500</v>
      </c>
      <c r="C894" s="34">
        <v>0</v>
      </c>
      <c r="D894" s="34">
        <v>0.25</v>
      </c>
    </row>
    <row r="895" spans="1:4" x14ac:dyDescent="0.25">
      <c r="A895" s="29" t="s">
        <v>9</v>
      </c>
      <c r="B895" s="35">
        <v>0</v>
      </c>
      <c r="C895" s="34"/>
      <c r="D895" s="34"/>
    </row>
    <row r="896" spans="1:4" x14ac:dyDescent="0.25">
      <c r="A896" s="30" t="s">
        <v>187</v>
      </c>
      <c r="B896" s="35">
        <v>0</v>
      </c>
      <c r="C896" s="34"/>
      <c r="D896" s="34"/>
    </row>
    <row r="897" spans="1:4" x14ac:dyDescent="0.25">
      <c r="A897" s="29" t="s">
        <v>184</v>
      </c>
      <c r="B897" s="35">
        <v>13500</v>
      </c>
      <c r="C897" s="34">
        <v>0</v>
      </c>
      <c r="D897" s="34">
        <v>0.25</v>
      </c>
    </row>
    <row r="898" spans="1:4" x14ac:dyDescent="0.25">
      <c r="A898" s="30" t="s">
        <v>189</v>
      </c>
      <c r="B898" s="35">
        <v>0</v>
      </c>
      <c r="C898" s="34">
        <v>0</v>
      </c>
      <c r="D898" s="34"/>
    </row>
    <row r="899" spans="1:4" x14ac:dyDescent="0.25">
      <c r="A899" s="30" t="s">
        <v>185</v>
      </c>
      <c r="B899" s="35">
        <v>0</v>
      </c>
      <c r="C899" s="34">
        <v>0</v>
      </c>
      <c r="D899" s="34"/>
    </row>
    <row r="900" spans="1:4" x14ac:dyDescent="0.25">
      <c r="A900" s="30" t="s">
        <v>190</v>
      </c>
      <c r="B900" s="35">
        <v>7500</v>
      </c>
      <c r="C900" s="34">
        <v>0</v>
      </c>
      <c r="D900" s="34">
        <v>0.25</v>
      </c>
    </row>
    <row r="901" spans="1:4" x14ac:dyDescent="0.25">
      <c r="A901" s="30" t="s">
        <v>188</v>
      </c>
      <c r="B901" s="35">
        <v>6000</v>
      </c>
      <c r="C901" s="34">
        <v>0</v>
      </c>
      <c r="D901" s="34">
        <v>0.25</v>
      </c>
    </row>
    <row r="902" spans="1:4" x14ac:dyDescent="0.25">
      <c r="A902" s="28" t="s">
        <v>203</v>
      </c>
      <c r="B902" s="35">
        <v>377825</v>
      </c>
      <c r="C902" s="34">
        <v>0</v>
      </c>
      <c r="D902" s="34">
        <v>0.25</v>
      </c>
    </row>
    <row r="903" spans="1:4" x14ac:dyDescent="0.25">
      <c r="A903" s="29" t="s">
        <v>204</v>
      </c>
      <c r="B903" s="35">
        <v>261400</v>
      </c>
      <c r="C903" s="34">
        <v>0</v>
      </c>
      <c r="D903" s="34">
        <v>0.25</v>
      </c>
    </row>
    <row r="904" spans="1:4" x14ac:dyDescent="0.25">
      <c r="A904" s="30" t="s">
        <v>213</v>
      </c>
      <c r="B904" s="35">
        <v>500</v>
      </c>
      <c r="C904" s="34">
        <v>0</v>
      </c>
      <c r="D904" s="34">
        <v>0.25</v>
      </c>
    </row>
    <row r="905" spans="1:4" x14ac:dyDescent="0.25">
      <c r="A905" s="30" t="s">
        <v>214</v>
      </c>
      <c r="B905" s="35">
        <v>500</v>
      </c>
      <c r="C905" s="34">
        <v>0</v>
      </c>
      <c r="D905" s="34">
        <v>0.25</v>
      </c>
    </row>
    <row r="906" spans="1:4" x14ac:dyDescent="0.25">
      <c r="A906" s="30" t="s">
        <v>205</v>
      </c>
      <c r="B906" s="35">
        <v>260400</v>
      </c>
      <c r="C906" s="34">
        <v>0</v>
      </c>
      <c r="D906" s="34">
        <v>0.25</v>
      </c>
    </row>
    <row r="907" spans="1:4" x14ac:dyDescent="0.25">
      <c r="A907" s="29" t="s">
        <v>209</v>
      </c>
      <c r="B907" s="35">
        <v>1425</v>
      </c>
      <c r="C907" s="34">
        <v>0</v>
      </c>
      <c r="D907" s="34">
        <v>0.25</v>
      </c>
    </row>
    <row r="908" spans="1:4" x14ac:dyDescent="0.25">
      <c r="A908" s="30" t="s">
        <v>210</v>
      </c>
      <c r="B908" s="35">
        <v>1425</v>
      </c>
      <c r="C908" s="34">
        <v>0</v>
      </c>
      <c r="D908" s="34">
        <v>0.25</v>
      </c>
    </row>
    <row r="909" spans="1:4" x14ac:dyDescent="0.25">
      <c r="A909" s="29" t="s">
        <v>207</v>
      </c>
      <c r="B909" s="35">
        <v>115000</v>
      </c>
      <c r="C909" s="34">
        <v>0</v>
      </c>
      <c r="D909" s="34">
        <v>0.25</v>
      </c>
    </row>
    <row r="910" spans="1:4" x14ac:dyDescent="0.25">
      <c r="A910" s="30" t="s">
        <v>208</v>
      </c>
      <c r="B910" s="35">
        <v>115000</v>
      </c>
      <c r="C910" s="34">
        <v>0</v>
      </c>
      <c r="D910" s="34">
        <v>0.25</v>
      </c>
    </row>
    <row r="911" spans="1:4" x14ac:dyDescent="0.25">
      <c r="A911" s="29" t="s">
        <v>211</v>
      </c>
      <c r="B911" s="35">
        <v>0</v>
      </c>
      <c r="C911" s="34">
        <v>0</v>
      </c>
      <c r="D911" s="34"/>
    </row>
    <row r="912" spans="1:4" x14ac:dyDescent="0.25">
      <c r="A912" s="30" t="s">
        <v>212</v>
      </c>
      <c r="B912" s="35">
        <v>0</v>
      </c>
      <c r="C912" s="34">
        <v>0</v>
      </c>
      <c r="D912" s="34"/>
    </row>
    <row r="913" spans="1:4" x14ac:dyDescent="0.25">
      <c r="A913" s="28" t="s">
        <v>159</v>
      </c>
      <c r="B913" s="35">
        <v>207500</v>
      </c>
      <c r="C913" s="34">
        <v>0</v>
      </c>
      <c r="D913" s="34">
        <v>1</v>
      </c>
    </row>
    <row r="914" spans="1:4" x14ac:dyDescent="0.25">
      <c r="A914" s="29" t="s">
        <v>163</v>
      </c>
      <c r="B914" s="35">
        <v>187500</v>
      </c>
      <c r="C914" s="34">
        <v>0</v>
      </c>
      <c r="D914" s="34">
        <v>1</v>
      </c>
    </row>
    <row r="915" spans="1:4" x14ac:dyDescent="0.25">
      <c r="A915" s="30" t="s">
        <v>175</v>
      </c>
      <c r="B915" s="35">
        <v>0</v>
      </c>
      <c r="C915" s="34">
        <v>0</v>
      </c>
      <c r="D915" s="34"/>
    </row>
    <row r="916" spans="1:4" x14ac:dyDescent="0.25">
      <c r="A916" s="30" t="s">
        <v>178</v>
      </c>
      <c r="B916" s="35">
        <v>0</v>
      </c>
      <c r="C916" s="34">
        <v>0</v>
      </c>
      <c r="D916" s="34"/>
    </row>
    <row r="917" spans="1:4" x14ac:dyDescent="0.25">
      <c r="A917" s="30" t="s">
        <v>169</v>
      </c>
      <c r="B917" s="35">
        <v>125000</v>
      </c>
      <c r="C917" s="34">
        <v>0</v>
      </c>
      <c r="D917" s="34">
        <v>0.3</v>
      </c>
    </row>
    <row r="918" spans="1:4" x14ac:dyDescent="0.25">
      <c r="A918" s="30" t="s">
        <v>168</v>
      </c>
      <c r="B918" s="35">
        <v>44000</v>
      </c>
      <c r="C918" s="34">
        <v>0</v>
      </c>
      <c r="D918" s="34">
        <v>1</v>
      </c>
    </row>
    <row r="919" spans="1:4" x14ac:dyDescent="0.25">
      <c r="A919" s="30" t="s">
        <v>164</v>
      </c>
      <c r="B919" s="35">
        <v>18000</v>
      </c>
      <c r="C919" s="34">
        <v>0</v>
      </c>
      <c r="D919" s="34">
        <v>0.25</v>
      </c>
    </row>
    <row r="920" spans="1:4" x14ac:dyDescent="0.25">
      <c r="A920" s="30" t="s">
        <v>170</v>
      </c>
      <c r="B920" s="35">
        <v>500</v>
      </c>
      <c r="C920" s="34">
        <v>0</v>
      </c>
      <c r="D920" s="34">
        <v>0.3</v>
      </c>
    </row>
    <row r="921" spans="1:4" x14ac:dyDescent="0.25">
      <c r="A921" s="29" t="s">
        <v>179</v>
      </c>
      <c r="B921" s="35">
        <v>0</v>
      </c>
      <c r="C921" s="34">
        <v>0</v>
      </c>
      <c r="D921" s="34"/>
    </row>
    <row r="922" spans="1:4" x14ac:dyDescent="0.25">
      <c r="A922" s="30" t="s">
        <v>180</v>
      </c>
      <c r="B922" s="35">
        <v>0</v>
      </c>
      <c r="C922" s="34">
        <v>0</v>
      </c>
      <c r="D922" s="34"/>
    </row>
    <row r="923" spans="1:4" x14ac:dyDescent="0.25">
      <c r="A923" s="29" t="s">
        <v>181</v>
      </c>
      <c r="B923" s="35">
        <v>0</v>
      </c>
      <c r="C923" s="34"/>
      <c r="D923" s="34"/>
    </row>
    <row r="924" spans="1:4" x14ac:dyDescent="0.25">
      <c r="A924" s="30" t="s">
        <v>182</v>
      </c>
      <c r="B924" s="35">
        <v>0</v>
      </c>
      <c r="C924" s="34"/>
      <c r="D924" s="34"/>
    </row>
    <row r="925" spans="1:4" x14ac:dyDescent="0.25">
      <c r="A925" s="29" t="s">
        <v>160</v>
      </c>
      <c r="B925" s="35">
        <v>0</v>
      </c>
      <c r="C925" s="34"/>
      <c r="D925" s="34"/>
    </row>
    <row r="926" spans="1:4" x14ac:dyDescent="0.25">
      <c r="A926" s="30" t="s">
        <v>161</v>
      </c>
      <c r="B926" s="35">
        <v>0</v>
      </c>
      <c r="C926" s="34"/>
      <c r="D926" s="34"/>
    </row>
    <row r="927" spans="1:4" x14ac:dyDescent="0.25">
      <c r="A927" s="29" t="s">
        <v>176</v>
      </c>
      <c r="B927" s="35">
        <v>0</v>
      </c>
      <c r="C927" s="34"/>
      <c r="D927" s="34"/>
    </row>
    <row r="928" spans="1:4" x14ac:dyDescent="0.25">
      <c r="A928" s="30" t="s">
        <v>177</v>
      </c>
      <c r="B928" s="35">
        <v>0</v>
      </c>
      <c r="C928" s="34"/>
      <c r="D928" s="34"/>
    </row>
    <row r="929" spans="1:4" x14ac:dyDescent="0.25">
      <c r="A929" s="29" t="s">
        <v>171</v>
      </c>
      <c r="B929" s="35">
        <v>20000</v>
      </c>
      <c r="C929" s="34"/>
      <c r="D929" s="34">
        <v>0.3</v>
      </c>
    </row>
    <row r="930" spans="1:4" x14ac:dyDescent="0.25">
      <c r="A930" s="30" t="s">
        <v>172</v>
      </c>
      <c r="B930" s="35">
        <v>0</v>
      </c>
      <c r="C930" s="34"/>
      <c r="D930" s="34"/>
    </row>
    <row r="931" spans="1:4" x14ac:dyDescent="0.25">
      <c r="A931" s="30" t="s">
        <v>174</v>
      </c>
      <c r="B931" s="35">
        <v>20000</v>
      </c>
      <c r="C931" s="34"/>
      <c r="D931" s="34">
        <v>0.3</v>
      </c>
    </row>
    <row r="932" spans="1:4" x14ac:dyDescent="0.25">
      <c r="A932" s="28" t="s">
        <v>227</v>
      </c>
      <c r="B932" s="35">
        <v>42200</v>
      </c>
      <c r="C932" s="34">
        <v>0</v>
      </c>
      <c r="D932" s="34">
        <v>0.5</v>
      </c>
    </row>
    <row r="933" spans="1:4" x14ac:dyDescent="0.25">
      <c r="A933" s="29" t="s">
        <v>9</v>
      </c>
      <c r="B933" s="35">
        <v>0</v>
      </c>
      <c r="C933" s="34"/>
      <c r="D933" s="34"/>
    </row>
    <row r="934" spans="1:4" x14ac:dyDescent="0.25">
      <c r="A934" s="30" t="s">
        <v>238</v>
      </c>
      <c r="B934" s="35">
        <v>0</v>
      </c>
      <c r="C934" s="34"/>
      <c r="D934" s="34"/>
    </row>
    <row r="935" spans="1:4" x14ac:dyDescent="0.25">
      <c r="A935" s="29" t="s">
        <v>236</v>
      </c>
      <c r="B935" s="35">
        <v>42200</v>
      </c>
      <c r="C935" s="34">
        <v>0</v>
      </c>
      <c r="D935" s="34">
        <v>0.5</v>
      </c>
    </row>
    <row r="936" spans="1:4" x14ac:dyDescent="0.25">
      <c r="A936" s="30" t="s">
        <v>237</v>
      </c>
      <c r="B936" s="35">
        <v>42200</v>
      </c>
      <c r="C936" s="34">
        <v>0</v>
      </c>
      <c r="D936" s="34">
        <v>0.5</v>
      </c>
    </row>
    <row r="937" spans="1:4" x14ac:dyDescent="0.25">
      <c r="A937" s="29" t="s">
        <v>239</v>
      </c>
      <c r="B937" s="35">
        <v>0</v>
      </c>
      <c r="C937" s="34">
        <v>0</v>
      </c>
      <c r="D937" s="34"/>
    </row>
    <row r="938" spans="1:4" x14ac:dyDescent="0.25">
      <c r="A938" s="30" t="s">
        <v>240</v>
      </c>
      <c r="B938" s="35">
        <v>0</v>
      </c>
      <c r="C938" s="34">
        <v>0</v>
      </c>
      <c r="D938" s="34"/>
    </row>
    <row r="939" spans="1:4" x14ac:dyDescent="0.25">
      <c r="A939" s="29" t="s">
        <v>231</v>
      </c>
      <c r="B939" s="35">
        <v>0</v>
      </c>
      <c r="C939" s="34"/>
      <c r="D939" s="34"/>
    </row>
    <row r="940" spans="1:4" x14ac:dyDescent="0.25">
      <c r="A940" s="30" t="s">
        <v>232</v>
      </c>
      <c r="B940" s="35">
        <v>0</v>
      </c>
      <c r="C940" s="34"/>
      <c r="D940" s="34"/>
    </row>
    <row r="941" spans="1:4" x14ac:dyDescent="0.25">
      <c r="A941" s="29" t="s">
        <v>241</v>
      </c>
      <c r="B941" s="35">
        <v>0</v>
      </c>
      <c r="C941" s="34">
        <v>0</v>
      </c>
      <c r="D941" s="34"/>
    </row>
    <row r="942" spans="1:4" x14ac:dyDescent="0.25">
      <c r="A942" s="30" t="s">
        <v>242</v>
      </c>
      <c r="B942" s="35">
        <v>0</v>
      </c>
      <c r="C942" s="34">
        <v>0</v>
      </c>
      <c r="D942" s="34"/>
    </row>
    <row r="943" spans="1:4" x14ac:dyDescent="0.25">
      <c r="A943" s="29" t="s">
        <v>234</v>
      </c>
      <c r="B943" s="35">
        <v>0</v>
      </c>
      <c r="C943" s="34"/>
      <c r="D943" s="34"/>
    </row>
    <row r="944" spans="1:4" x14ac:dyDescent="0.25">
      <c r="A944" s="30" t="s">
        <v>235</v>
      </c>
      <c r="B944" s="35">
        <v>0</v>
      </c>
      <c r="C944" s="34"/>
      <c r="D944" s="34"/>
    </row>
    <row r="945" spans="1:4" x14ac:dyDescent="0.25">
      <c r="A945" s="29" t="s">
        <v>228</v>
      </c>
      <c r="B945" s="35">
        <v>0</v>
      </c>
      <c r="C945" s="34">
        <v>0</v>
      </c>
      <c r="D945" s="34"/>
    </row>
    <row r="946" spans="1:4" x14ac:dyDescent="0.25">
      <c r="A946" s="30" t="s">
        <v>229</v>
      </c>
      <c r="B946" s="35">
        <v>0</v>
      </c>
      <c r="C946" s="34">
        <v>0</v>
      </c>
      <c r="D946" s="34"/>
    </row>
    <row r="947" spans="1:4" x14ac:dyDescent="0.25">
      <c r="A947" s="28" t="s">
        <v>125</v>
      </c>
      <c r="B947" s="35">
        <v>571318</v>
      </c>
      <c r="C947" s="34">
        <v>0</v>
      </c>
      <c r="D947" s="34">
        <v>1</v>
      </c>
    </row>
    <row r="948" spans="1:4" x14ac:dyDescent="0.25">
      <c r="A948" s="29" t="s">
        <v>130</v>
      </c>
      <c r="B948" s="35">
        <v>0</v>
      </c>
      <c r="C948" s="34">
        <v>0</v>
      </c>
      <c r="D948" s="34"/>
    </row>
    <row r="949" spans="1:4" x14ac:dyDescent="0.25">
      <c r="A949" s="30" t="s">
        <v>144</v>
      </c>
      <c r="B949" s="35">
        <v>0</v>
      </c>
      <c r="C949" s="34">
        <v>0</v>
      </c>
      <c r="D949" s="34"/>
    </row>
    <row r="950" spans="1:4" x14ac:dyDescent="0.25">
      <c r="A950" s="30" t="s">
        <v>131</v>
      </c>
      <c r="B950" s="35">
        <v>0</v>
      </c>
      <c r="C950" s="34">
        <v>0</v>
      </c>
      <c r="D950" s="34"/>
    </row>
    <row r="951" spans="1:4" x14ac:dyDescent="0.25">
      <c r="A951" s="29" t="s">
        <v>140</v>
      </c>
      <c r="B951" s="35">
        <v>124250</v>
      </c>
      <c r="C951" s="34">
        <v>0</v>
      </c>
      <c r="D951" s="34">
        <v>0.25</v>
      </c>
    </row>
    <row r="952" spans="1:4" x14ac:dyDescent="0.25">
      <c r="A952" s="30" t="s">
        <v>141</v>
      </c>
      <c r="B952" s="35">
        <v>89250</v>
      </c>
      <c r="C952" s="34">
        <v>0</v>
      </c>
      <c r="D952" s="34">
        <v>0.25</v>
      </c>
    </row>
    <row r="953" spans="1:4" x14ac:dyDescent="0.25">
      <c r="A953" s="30" t="s">
        <v>142</v>
      </c>
      <c r="B953" s="35">
        <v>35000</v>
      </c>
      <c r="C953" s="34">
        <v>0</v>
      </c>
      <c r="D953" s="34">
        <v>0.25</v>
      </c>
    </row>
    <row r="954" spans="1:4" x14ac:dyDescent="0.25">
      <c r="A954" s="29" t="s">
        <v>137</v>
      </c>
      <c r="B954" s="35">
        <v>360068</v>
      </c>
      <c r="C954" s="34">
        <v>0</v>
      </c>
      <c r="D954" s="34">
        <v>0.25</v>
      </c>
    </row>
    <row r="955" spans="1:4" x14ac:dyDescent="0.25">
      <c r="A955" s="30" t="s">
        <v>138</v>
      </c>
      <c r="B955" s="35">
        <v>360068</v>
      </c>
      <c r="C955" s="34">
        <v>0</v>
      </c>
      <c r="D955" s="34">
        <v>0.25</v>
      </c>
    </row>
    <row r="956" spans="1:4" x14ac:dyDescent="0.25">
      <c r="A956" s="29" t="s">
        <v>132</v>
      </c>
      <c r="B956" s="35">
        <v>0</v>
      </c>
      <c r="C956" s="34">
        <v>0</v>
      </c>
      <c r="D956" s="34"/>
    </row>
    <row r="957" spans="1:4" x14ac:dyDescent="0.25">
      <c r="A957" s="30" t="s">
        <v>133</v>
      </c>
      <c r="B957" s="35">
        <v>0</v>
      </c>
      <c r="C957" s="34">
        <v>0</v>
      </c>
      <c r="D957" s="34"/>
    </row>
    <row r="958" spans="1:4" x14ac:dyDescent="0.25">
      <c r="A958" s="29" t="s">
        <v>126</v>
      </c>
      <c r="B958" s="35">
        <v>60000</v>
      </c>
      <c r="C958" s="34"/>
      <c r="D958" s="34">
        <v>1</v>
      </c>
    </row>
    <row r="959" spans="1:4" x14ac:dyDescent="0.25">
      <c r="A959" s="30" t="s">
        <v>127</v>
      </c>
      <c r="B959" s="35">
        <v>60000</v>
      </c>
      <c r="C959" s="34"/>
      <c r="D959" s="34">
        <v>1</v>
      </c>
    </row>
    <row r="960" spans="1:4" x14ac:dyDescent="0.25">
      <c r="A960" s="29" t="s">
        <v>135</v>
      </c>
      <c r="B960" s="35">
        <v>27000</v>
      </c>
      <c r="C960" s="34">
        <v>0</v>
      </c>
      <c r="D960" s="34">
        <v>0.25</v>
      </c>
    </row>
    <row r="961" spans="1:4" x14ac:dyDescent="0.25">
      <c r="A961" s="30" t="s">
        <v>143</v>
      </c>
      <c r="B961" s="35">
        <v>12000</v>
      </c>
      <c r="C961" s="34">
        <v>0</v>
      </c>
      <c r="D961" s="34">
        <v>0.25</v>
      </c>
    </row>
    <row r="962" spans="1:4" x14ac:dyDescent="0.25">
      <c r="A962" s="30" t="s">
        <v>136</v>
      </c>
      <c r="B962" s="35">
        <v>15000</v>
      </c>
      <c r="C962" s="34">
        <v>0</v>
      </c>
      <c r="D962" s="34">
        <v>0.25</v>
      </c>
    </row>
    <row r="963" spans="1:4" x14ac:dyDescent="0.25">
      <c r="A963" s="27" t="s">
        <v>21</v>
      </c>
      <c r="B963" s="35">
        <v>100000</v>
      </c>
      <c r="C963" s="34"/>
      <c r="D963" s="34"/>
    </row>
    <row r="964" spans="1:4" x14ac:dyDescent="0.25">
      <c r="A964" s="28" t="s">
        <v>21</v>
      </c>
      <c r="B964" s="35">
        <v>100000</v>
      </c>
      <c r="C964" s="34"/>
      <c r="D964" s="34"/>
    </row>
    <row r="965" spans="1:4" x14ac:dyDescent="0.25">
      <c r="A965" s="29" t="s">
        <v>9</v>
      </c>
      <c r="B965" s="35">
        <v>100000</v>
      </c>
      <c r="C965" s="34"/>
      <c r="D965" s="34"/>
    </row>
    <row r="966" spans="1:4" x14ac:dyDescent="0.25">
      <c r="A966" s="30" t="s">
        <v>21</v>
      </c>
      <c r="B966" s="35">
        <v>100000</v>
      </c>
      <c r="C966" s="34"/>
      <c r="D966" s="34"/>
    </row>
    <row r="967" spans="1:4" x14ac:dyDescent="0.25">
      <c r="A967" s="27" t="s">
        <v>758</v>
      </c>
      <c r="B967" s="35">
        <v>0</v>
      </c>
      <c r="C967" s="34"/>
      <c r="D967" s="34"/>
    </row>
    <row r="968" spans="1:4" x14ac:dyDescent="0.25">
      <c r="A968" s="28" t="s">
        <v>791</v>
      </c>
      <c r="B968" s="35">
        <v>0</v>
      </c>
      <c r="C968" s="34"/>
      <c r="D968" s="34"/>
    </row>
    <row r="969" spans="1:4" x14ac:dyDescent="0.25">
      <c r="A969" s="29" t="s">
        <v>9</v>
      </c>
      <c r="B969" s="35">
        <v>0</v>
      </c>
      <c r="C969" s="34"/>
      <c r="D969" s="34"/>
    </row>
    <row r="970" spans="1:4" x14ac:dyDescent="0.25">
      <c r="A970" s="30" t="s">
        <v>797</v>
      </c>
      <c r="B970" s="35">
        <v>0</v>
      </c>
      <c r="C970" s="34"/>
      <c r="D970" s="34"/>
    </row>
    <row r="971" spans="1:4" x14ac:dyDescent="0.25">
      <c r="A971" s="30" t="s">
        <v>795</v>
      </c>
      <c r="B971" s="35">
        <v>0</v>
      </c>
      <c r="C971" s="34"/>
      <c r="D971" s="34"/>
    </row>
    <row r="972" spans="1:4" x14ac:dyDescent="0.25">
      <c r="A972" s="27" t="s">
        <v>691</v>
      </c>
      <c r="B972" s="35">
        <v>900</v>
      </c>
      <c r="C972" s="34">
        <v>0</v>
      </c>
      <c r="D972" s="34">
        <v>0.3</v>
      </c>
    </row>
    <row r="973" spans="1:4" x14ac:dyDescent="0.25">
      <c r="A973" s="28" t="s">
        <v>702</v>
      </c>
      <c r="B973" s="35">
        <v>900</v>
      </c>
      <c r="C973" s="34">
        <v>0</v>
      </c>
      <c r="D973" s="34">
        <v>0.3</v>
      </c>
    </row>
    <row r="974" spans="1:4" x14ac:dyDescent="0.25">
      <c r="A974" s="29" t="s">
        <v>703</v>
      </c>
      <c r="B974" s="35">
        <v>900</v>
      </c>
      <c r="C974" s="34">
        <v>0</v>
      </c>
      <c r="D974" s="34">
        <v>0.3</v>
      </c>
    </row>
    <row r="975" spans="1:4" x14ac:dyDescent="0.25">
      <c r="A975" s="30" t="s">
        <v>712</v>
      </c>
      <c r="B975" s="35">
        <v>900</v>
      </c>
      <c r="C975" s="34">
        <v>0</v>
      </c>
      <c r="D975" s="34">
        <v>0.3</v>
      </c>
    </row>
    <row r="976" spans="1:4" x14ac:dyDescent="0.25">
      <c r="A976" s="28" t="s">
        <v>713</v>
      </c>
      <c r="B976" s="35">
        <v>0</v>
      </c>
      <c r="C976" s="34"/>
      <c r="D976" s="34"/>
    </row>
    <row r="977" spans="1:4" x14ac:dyDescent="0.25">
      <c r="A977" s="29" t="s">
        <v>9</v>
      </c>
      <c r="B977" s="35">
        <v>0</v>
      </c>
      <c r="C977" s="34"/>
      <c r="D977" s="34"/>
    </row>
    <row r="978" spans="1:4" x14ac:dyDescent="0.25">
      <c r="A978" s="30" t="s">
        <v>716</v>
      </c>
      <c r="B978" s="35">
        <v>0</v>
      </c>
      <c r="C978" s="34"/>
      <c r="D978" s="34"/>
    </row>
    <row r="979" spans="1:4" x14ac:dyDescent="0.25">
      <c r="A979" s="27" t="s">
        <v>800</v>
      </c>
      <c r="B979" s="35">
        <v>0</v>
      </c>
      <c r="C979" s="34">
        <v>0</v>
      </c>
      <c r="D979" s="34"/>
    </row>
    <row r="980" spans="1:4" x14ac:dyDescent="0.25">
      <c r="A980" s="28" t="s">
        <v>801</v>
      </c>
      <c r="B980" s="35">
        <v>0</v>
      </c>
      <c r="C980" s="34">
        <v>0</v>
      </c>
      <c r="D980" s="34"/>
    </row>
    <row r="981" spans="1:4" x14ac:dyDescent="0.25">
      <c r="A981" s="29" t="s">
        <v>802</v>
      </c>
      <c r="B981" s="35">
        <v>0</v>
      </c>
      <c r="C981" s="34">
        <v>0</v>
      </c>
      <c r="D981" s="34"/>
    </row>
    <row r="982" spans="1:4" x14ac:dyDescent="0.25">
      <c r="A982" s="30" t="s">
        <v>809</v>
      </c>
      <c r="B982" s="35">
        <v>0</v>
      </c>
      <c r="C982" s="34">
        <v>0</v>
      </c>
      <c r="D982" s="34"/>
    </row>
    <row r="983" spans="1:4" x14ac:dyDescent="0.25">
      <c r="A983" s="26" t="s">
        <v>936</v>
      </c>
      <c r="B983" s="35">
        <v>17052747.61045</v>
      </c>
      <c r="C983" s="34"/>
      <c r="D983" s="34"/>
    </row>
    <row r="984" spans="1:4" x14ac:dyDescent="0.25">
      <c r="A984" s="27" t="s">
        <v>111</v>
      </c>
      <c r="B984" s="35">
        <v>17052747.61045</v>
      </c>
      <c r="C984" s="34"/>
      <c r="D984" s="34"/>
    </row>
    <row r="985" spans="1:4" x14ac:dyDescent="0.25">
      <c r="A985" s="28" t="s">
        <v>98</v>
      </c>
      <c r="B985" s="35">
        <v>17052747.61045</v>
      </c>
      <c r="C985" s="34"/>
      <c r="D985" s="34"/>
    </row>
    <row r="986" spans="1:4" x14ac:dyDescent="0.25">
      <c r="A986" s="29" t="s">
        <v>9</v>
      </c>
      <c r="B986" s="35">
        <v>17052747.61045</v>
      </c>
      <c r="C986" s="34"/>
      <c r="D986" s="34"/>
    </row>
    <row r="987" spans="1:4" x14ac:dyDescent="0.25">
      <c r="A987" s="30" t="s">
        <v>101</v>
      </c>
      <c r="B987" s="35">
        <v>957177</v>
      </c>
      <c r="C987" s="34"/>
      <c r="D987" s="34"/>
    </row>
    <row r="988" spans="1:4" x14ac:dyDescent="0.25">
      <c r="A988" s="30" t="s">
        <v>102</v>
      </c>
      <c r="B988" s="35">
        <v>776343.28616000002</v>
      </c>
      <c r="C988" s="34"/>
      <c r="D988" s="34"/>
    </row>
    <row r="989" spans="1:4" x14ac:dyDescent="0.25">
      <c r="A989" s="30" t="s">
        <v>99</v>
      </c>
      <c r="B989" s="35">
        <v>2203273.16285</v>
      </c>
      <c r="C989" s="34"/>
      <c r="D989" s="34"/>
    </row>
    <row r="990" spans="1:4" x14ac:dyDescent="0.25">
      <c r="A990" s="30" t="s">
        <v>100</v>
      </c>
      <c r="B990" s="35">
        <v>13115954.16144</v>
      </c>
      <c r="C990" s="34"/>
      <c r="D990" s="34"/>
    </row>
    <row r="991" spans="1:4" x14ac:dyDescent="0.25">
      <c r="A991" s="26" t="s">
        <v>937</v>
      </c>
      <c r="B991" s="35">
        <v>4436465.3951300001</v>
      </c>
      <c r="C991" s="34"/>
      <c r="D991" s="34"/>
    </row>
    <row r="992" spans="1:4" x14ac:dyDescent="0.25">
      <c r="A992" s="27" t="s">
        <v>275</v>
      </c>
      <c r="B992" s="35">
        <v>4436465.3951300001</v>
      </c>
      <c r="C992" s="34"/>
      <c r="D992" s="34"/>
    </row>
    <row r="993" spans="1:4" x14ac:dyDescent="0.25">
      <c r="A993" s="28" t="s">
        <v>98</v>
      </c>
      <c r="B993" s="35">
        <v>4436465.3951300001</v>
      </c>
      <c r="C993" s="34"/>
      <c r="D993" s="34"/>
    </row>
    <row r="994" spans="1:4" x14ac:dyDescent="0.25">
      <c r="A994" s="29" t="s">
        <v>9</v>
      </c>
      <c r="B994" s="35">
        <v>4436465.3951300001</v>
      </c>
      <c r="C994" s="34"/>
      <c r="D994" s="34"/>
    </row>
    <row r="995" spans="1:4" x14ac:dyDescent="0.25">
      <c r="A995" s="30" t="s">
        <v>375</v>
      </c>
      <c r="B995" s="35">
        <v>171957.38729000001</v>
      </c>
      <c r="C995" s="34"/>
      <c r="D995" s="34"/>
    </row>
    <row r="996" spans="1:4" x14ac:dyDescent="0.25">
      <c r="A996" s="30" t="s">
        <v>101</v>
      </c>
      <c r="B996" s="35">
        <v>238703.4</v>
      </c>
      <c r="C996" s="34"/>
      <c r="D996" s="34"/>
    </row>
    <row r="997" spans="1:4" x14ac:dyDescent="0.25">
      <c r="A997" s="30" t="s">
        <v>99</v>
      </c>
      <c r="B997" s="35">
        <v>549655.33718000003</v>
      </c>
      <c r="C997" s="34"/>
      <c r="D997" s="34"/>
    </row>
    <row r="998" spans="1:4" x14ac:dyDescent="0.25">
      <c r="A998" s="30" t="s">
        <v>100</v>
      </c>
      <c r="B998" s="35">
        <v>3476149.2706599999</v>
      </c>
      <c r="C998" s="34"/>
      <c r="D998" s="34"/>
    </row>
    <row r="999" spans="1:4" x14ac:dyDescent="0.25">
      <c r="A999" s="26" t="s">
        <v>938</v>
      </c>
      <c r="B999" s="35">
        <v>983992.17180000001</v>
      </c>
      <c r="C999" s="34"/>
      <c r="D999" s="34"/>
    </row>
    <row r="1000" spans="1:4" x14ac:dyDescent="0.25">
      <c r="A1000" s="27" t="s">
        <v>800</v>
      </c>
      <c r="B1000" s="35">
        <v>983992.17180000001</v>
      </c>
      <c r="C1000" s="34"/>
      <c r="D1000" s="34"/>
    </row>
    <row r="1001" spans="1:4" x14ac:dyDescent="0.25">
      <c r="A1001" s="28" t="s">
        <v>98</v>
      </c>
      <c r="B1001" s="35">
        <v>983992.17180000001</v>
      </c>
      <c r="C1001" s="34"/>
      <c r="D1001" s="34"/>
    </row>
    <row r="1002" spans="1:4" x14ac:dyDescent="0.25">
      <c r="A1002" s="29" t="s">
        <v>9</v>
      </c>
      <c r="B1002" s="35">
        <v>983992.17180000001</v>
      </c>
      <c r="C1002" s="34"/>
      <c r="D1002" s="34"/>
    </row>
    <row r="1003" spans="1:4" x14ac:dyDescent="0.25">
      <c r="A1003" s="30" t="s">
        <v>101</v>
      </c>
      <c r="B1003" s="35">
        <v>47268</v>
      </c>
      <c r="C1003" s="34"/>
      <c r="D1003" s="34"/>
    </row>
    <row r="1004" spans="1:4" x14ac:dyDescent="0.25">
      <c r="A1004" s="30" t="s">
        <v>102</v>
      </c>
      <c r="B1004" s="35">
        <v>53283.722180000004</v>
      </c>
      <c r="C1004" s="34"/>
      <c r="D1004" s="34"/>
    </row>
    <row r="1005" spans="1:4" x14ac:dyDescent="0.25">
      <c r="A1005" s="30" t="s">
        <v>99</v>
      </c>
      <c r="B1005" s="35">
        <v>143930.50784000001</v>
      </c>
      <c r="C1005" s="34"/>
      <c r="D1005" s="34"/>
    </row>
    <row r="1006" spans="1:4" x14ac:dyDescent="0.25">
      <c r="A1006" s="30" t="s">
        <v>893</v>
      </c>
      <c r="B1006" s="35">
        <v>739509.94177999999</v>
      </c>
      <c r="C1006" s="34"/>
      <c r="D1006" s="34"/>
    </row>
    <row r="1007" spans="1:4" x14ac:dyDescent="0.25">
      <c r="A1007" s="26" t="s">
        <v>912</v>
      </c>
      <c r="B1007" s="35">
        <v>103033915.03704001</v>
      </c>
      <c r="C1007" s="34">
        <v>1</v>
      </c>
      <c r="D1007" s="34">
        <v>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2"/>
  <sheetViews>
    <sheetView tabSelected="1" workbookViewId="0">
      <selection activeCell="B10" sqref="B10"/>
    </sheetView>
  </sheetViews>
  <sheetFormatPr defaultRowHeight="15" x14ac:dyDescent="0.25"/>
  <cols>
    <col min="1" max="1" width="77.5703125" customWidth="1"/>
    <col min="2" max="3" width="11.42578125" customWidth="1"/>
    <col min="4" max="4" width="13.7109375" bestFit="1" customWidth="1"/>
  </cols>
  <sheetData>
    <row r="1" spans="1:4" ht="20.25" x14ac:dyDescent="0.3">
      <c r="A1" s="62" t="s">
        <v>958</v>
      </c>
      <c r="B1" s="62"/>
      <c r="C1" s="62"/>
      <c r="D1" s="62"/>
    </row>
    <row r="2" spans="1:4" ht="20.25" hidden="1" x14ac:dyDescent="0.3">
      <c r="A2" s="25" t="s">
        <v>939</v>
      </c>
      <c r="B2" t="s">
        <v>955</v>
      </c>
      <c r="C2" s="61"/>
      <c r="D2" s="61"/>
    </row>
    <row r="4" spans="1:4" ht="30" x14ac:dyDescent="0.25">
      <c r="A4" s="58" t="s">
        <v>954</v>
      </c>
      <c r="B4" s="59" t="s">
        <v>956</v>
      </c>
      <c r="C4" s="59" t="s">
        <v>957</v>
      </c>
      <c r="D4" s="59" t="s">
        <v>953</v>
      </c>
    </row>
    <row r="5" spans="1:4" ht="15.75" x14ac:dyDescent="0.25">
      <c r="A5" s="65" t="s">
        <v>484</v>
      </c>
      <c r="B5" s="63">
        <v>0.25</v>
      </c>
      <c r="C5" s="60">
        <v>0.3165</v>
      </c>
      <c r="D5" s="54">
        <v>1934511.4946099999</v>
      </c>
    </row>
    <row r="6" spans="1:4" x14ac:dyDescent="0.25">
      <c r="A6" s="64" t="s">
        <v>922</v>
      </c>
      <c r="B6" s="63"/>
      <c r="C6" s="66"/>
      <c r="D6" s="54">
        <v>19696.810000000001</v>
      </c>
    </row>
    <row r="7" spans="1:4" ht="30" x14ac:dyDescent="0.25">
      <c r="A7" s="55" t="s">
        <v>568</v>
      </c>
      <c r="B7" s="63"/>
      <c r="C7" s="66"/>
      <c r="D7" s="54">
        <v>19696.810000000001</v>
      </c>
    </row>
    <row r="8" spans="1:4" x14ac:dyDescent="0.25">
      <c r="A8" s="56" t="s">
        <v>9</v>
      </c>
      <c r="B8" s="63"/>
      <c r="C8" s="66"/>
      <c r="D8" s="54">
        <v>19696.810000000001</v>
      </c>
    </row>
    <row r="9" spans="1:4" x14ac:dyDescent="0.25">
      <c r="A9" s="57" t="s">
        <v>570</v>
      </c>
      <c r="B9" s="63"/>
      <c r="C9" s="66"/>
      <c r="D9" s="54">
        <v>19696.810000000001</v>
      </c>
    </row>
    <row r="10" spans="1:4" x14ac:dyDescent="0.25">
      <c r="A10" s="64" t="s">
        <v>926</v>
      </c>
      <c r="B10" s="63">
        <v>0.25</v>
      </c>
      <c r="C10" s="66">
        <v>0.25</v>
      </c>
      <c r="D10" s="54">
        <v>29939.15</v>
      </c>
    </row>
    <row r="11" spans="1:4" ht="30" x14ac:dyDescent="0.25">
      <c r="A11" s="55" t="s">
        <v>592</v>
      </c>
      <c r="B11" s="63">
        <v>0.25</v>
      </c>
      <c r="C11" s="66">
        <v>0.25</v>
      </c>
      <c r="D11" s="54">
        <v>29939.15</v>
      </c>
    </row>
    <row r="12" spans="1:4" x14ac:dyDescent="0.25">
      <c r="A12" s="56" t="s">
        <v>600</v>
      </c>
      <c r="B12" s="63">
        <v>0.25</v>
      </c>
      <c r="C12" s="66">
        <v>0.25</v>
      </c>
      <c r="D12" s="54">
        <v>15757.45</v>
      </c>
    </row>
    <row r="13" spans="1:4" x14ac:dyDescent="0.25">
      <c r="A13" s="57" t="s">
        <v>601</v>
      </c>
      <c r="B13" s="63">
        <v>0.25</v>
      </c>
      <c r="C13" s="66">
        <v>0.25</v>
      </c>
      <c r="D13" s="54">
        <v>15757.45</v>
      </c>
    </row>
    <row r="14" spans="1:4" ht="30" x14ac:dyDescent="0.25">
      <c r="A14" s="56" t="s">
        <v>593</v>
      </c>
      <c r="B14" s="63">
        <v>0.25</v>
      </c>
      <c r="C14" s="66">
        <v>0.25</v>
      </c>
      <c r="D14" s="54">
        <v>14181.7</v>
      </c>
    </row>
    <row r="15" spans="1:4" x14ac:dyDescent="0.25">
      <c r="A15" s="57" t="s">
        <v>596</v>
      </c>
      <c r="B15" s="63">
        <v>0.25</v>
      </c>
      <c r="C15" s="66">
        <v>0.25</v>
      </c>
      <c r="D15" s="54">
        <v>7090.85</v>
      </c>
    </row>
    <row r="16" spans="1:4" x14ac:dyDescent="0.25">
      <c r="A16" s="57" t="s">
        <v>594</v>
      </c>
      <c r="B16" s="63">
        <v>0.25</v>
      </c>
      <c r="C16" s="66">
        <v>0.25</v>
      </c>
      <c r="D16" s="54">
        <v>7090.85</v>
      </c>
    </row>
    <row r="17" spans="1:4" x14ac:dyDescent="0.25">
      <c r="A17" s="64" t="s">
        <v>925</v>
      </c>
      <c r="B17" s="63">
        <v>0.25</v>
      </c>
      <c r="C17" s="66">
        <v>0.32823529411764707</v>
      </c>
      <c r="D17" s="54">
        <v>1880636.7746099997</v>
      </c>
    </row>
    <row r="18" spans="1:4" ht="30" x14ac:dyDescent="0.25">
      <c r="A18" s="55" t="s">
        <v>528</v>
      </c>
      <c r="B18" s="63">
        <v>0.25</v>
      </c>
      <c r="C18" s="66">
        <v>0.32692307692307693</v>
      </c>
      <c r="D18" s="54">
        <v>404676.18999999994</v>
      </c>
    </row>
    <row r="19" spans="1:4" x14ac:dyDescent="0.25">
      <c r="A19" s="56" t="s">
        <v>529</v>
      </c>
      <c r="B19" s="63">
        <v>0</v>
      </c>
      <c r="C19" s="66">
        <v>0.25</v>
      </c>
      <c r="D19" s="54">
        <v>314766.10000000003</v>
      </c>
    </row>
    <row r="20" spans="1:4" ht="30" x14ac:dyDescent="0.25">
      <c r="A20" s="57" t="s">
        <v>544</v>
      </c>
      <c r="B20" s="63">
        <v>0</v>
      </c>
      <c r="C20" s="66">
        <v>0.25</v>
      </c>
      <c r="D20" s="54">
        <v>230258.89</v>
      </c>
    </row>
    <row r="21" spans="1:4" ht="30" x14ac:dyDescent="0.25">
      <c r="A21" s="57" t="s">
        <v>550</v>
      </c>
      <c r="B21" s="63">
        <v>0</v>
      </c>
      <c r="C21" s="66">
        <v>0.25</v>
      </c>
      <c r="D21" s="54">
        <v>65864.570000000007</v>
      </c>
    </row>
    <row r="22" spans="1:4" ht="60" x14ac:dyDescent="0.25">
      <c r="A22" s="57" t="s">
        <v>541</v>
      </c>
      <c r="B22" s="63">
        <v>0</v>
      </c>
      <c r="C22" s="66">
        <v>0.25</v>
      </c>
      <c r="D22" s="54">
        <v>12012.3</v>
      </c>
    </row>
    <row r="23" spans="1:4" ht="30" x14ac:dyDescent="0.25">
      <c r="A23" s="57" t="s">
        <v>530</v>
      </c>
      <c r="B23" s="63">
        <v>0</v>
      </c>
      <c r="C23" s="66">
        <v>0.25</v>
      </c>
      <c r="D23" s="54">
        <v>6630.34</v>
      </c>
    </row>
    <row r="24" spans="1:4" ht="30" x14ac:dyDescent="0.25">
      <c r="A24" s="56" t="s">
        <v>545</v>
      </c>
      <c r="B24" s="63">
        <v>0.2</v>
      </c>
      <c r="C24" s="66">
        <v>0.75</v>
      </c>
      <c r="D24" s="54">
        <v>8981.41</v>
      </c>
    </row>
    <row r="25" spans="1:4" ht="45" x14ac:dyDescent="0.25">
      <c r="A25" s="57" t="s">
        <v>546</v>
      </c>
      <c r="B25" s="63">
        <v>0.2</v>
      </c>
      <c r="C25" s="66">
        <v>0.6</v>
      </c>
      <c r="D25" s="54">
        <v>8981.41</v>
      </c>
    </row>
    <row r="26" spans="1:4" ht="30" x14ac:dyDescent="0.25">
      <c r="A26" s="57" t="s">
        <v>556</v>
      </c>
      <c r="B26" s="63">
        <v>0.1</v>
      </c>
      <c r="C26" s="66">
        <v>0.9</v>
      </c>
      <c r="D26" s="54">
        <v>0</v>
      </c>
    </row>
    <row r="27" spans="1:4" ht="30" x14ac:dyDescent="0.25">
      <c r="A27" s="56" t="s">
        <v>551</v>
      </c>
      <c r="B27" s="63">
        <v>0</v>
      </c>
      <c r="C27" s="66">
        <v>0.25</v>
      </c>
      <c r="D27" s="54">
        <v>6736.06</v>
      </c>
    </row>
    <row r="28" spans="1:4" x14ac:dyDescent="0.25">
      <c r="A28" s="57" t="s">
        <v>552</v>
      </c>
      <c r="B28" s="63">
        <v>0</v>
      </c>
      <c r="C28" s="66">
        <v>0.25</v>
      </c>
      <c r="D28" s="54">
        <v>6736.06</v>
      </c>
    </row>
    <row r="29" spans="1:4" ht="30" x14ac:dyDescent="0.25">
      <c r="A29" s="56" t="s">
        <v>547</v>
      </c>
      <c r="B29" s="63">
        <v>0</v>
      </c>
      <c r="C29" s="66">
        <v>0.25</v>
      </c>
      <c r="D29" s="54">
        <v>11069.06</v>
      </c>
    </row>
    <row r="30" spans="1:4" x14ac:dyDescent="0.25">
      <c r="A30" s="57" t="s">
        <v>548</v>
      </c>
      <c r="B30" s="63">
        <v>0</v>
      </c>
      <c r="C30" s="66">
        <v>0.25</v>
      </c>
      <c r="D30" s="54">
        <v>11069.06</v>
      </c>
    </row>
    <row r="31" spans="1:4" x14ac:dyDescent="0.25">
      <c r="A31" s="56" t="s">
        <v>553</v>
      </c>
      <c r="B31" s="63">
        <v>0</v>
      </c>
      <c r="C31" s="66">
        <v>0.25</v>
      </c>
      <c r="D31" s="54">
        <v>45160.75</v>
      </c>
    </row>
    <row r="32" spans="1:4" ht="30" x14ac:dyDescent="0.25">
      <c r="A32" s="57" t="s">
        <v>554</v>
      </c>
      <c r="B32" s="63">
        <v>0</v>
      </c>
      <c r="C32" s="66">
        <v>0.25</v>
      </c>
      <c r="D32" s="54">
        <v>45160.75</v>
      </c>
    </row>
    <row r="33" spans="1:4" ht="30" x14ac:dyDescent="0.25">
      <c r="A33" s="56" t="s">
        <v>539</v>
      </c>
      <c r="B33" s="63">
        <v>0.25</v>
      </c>
      <c r="C33" s="66">
        <v>0.25</v>
      </c>
      <c r="D33" s="54">
        <v>15717.46</v>
      </c>
    </row>
    <row r="34" spans="1:4" ht="30" x14ac:dyDescent="0.25">
      <c r="A34" s="57" t="s">
        <v>549</v>
      </c>
      <c r="B34" s="63">
        <v>0.25</v>
      </c>
      <c r="C34" s="66">
        <v>0.25</v>
      </c>
      <c r="D34" s="54">
        <v>8981.41</v>
      </c>
    </row>
    <row r="35" spans="1:4" x14ac:dyDescent="0.25">
      <c r="A35" s="57" t="s">
        <v>540</v>
      </c>
      <c r="B35" s="63">
        <v>0.25</v>
      </c>
      <c r="C35" s="66">
        <v>0.25</v>
      </c>
      <c r="D35" s="54">
        <v>2245.35</v>
      </c>
    </row>
    <row r="36" spans="1:4" ht="30" x14ac:dyDescent="0.25">
      <c r="A36" s="57" t="s">
        <v>555</v>
      </c>
      <c r="B36" s="63">
        <v>0.25</v>
      </c>
      <c r="C36" s="66">
        <v>0.25</v>
      </c>
      <c r="D36" s="54">
        <v>4490.7</v>
      </c>
    </row>
    <row r="37" spans="1:4" ht="30" x14ac:dyDescent="0.25">
      <c r="A37" s="56" t="s">
        <v>558</v>
      </c>
      <c r="B37" s="63">
        <v>0.25</v>
      </c>
      <c r="C37" s="66">
        <v>0.25</v>
      </c>
      <c r="D37" s="54">
        <v>2245.35</v>
      </c>
    </row>
    <row r="38" spans="1:4" ht="30" x14ac:dyDescent="0.25">
      <c r="A38" s="57" t="s">
        <v>559</v>
      </c>
      <c r="B38" s="63">
        <v>0.25</v>
      </c>
      <c r="C38" s="66">
        <v>0.25</v>
      </c>
      <c r="D38" s="54">
        <v>2245.35</v>
      </c>
    </row>
    <row r="39" spans="1:4" ht="30" x14ac:dyDescent="0.25">
      <c r="A39" s="55" t="s">
        <v>485</v>
      </c>
      <c r="B39" s="63">
        <v>0</v>
      </c>
      <c r="C39" s="66">
        <v>0.26</v>
      </c>
      <c r="D39" s="54">
        <v>255426</v>
      </c>
    </row>
    <row r="40" spans="1:4" ht="30" x14ac:dyDescent="0.25">
      <c r="A40" s="56" t="s">
        <v>503</v>
      </c>
      <c r="B40" s="63">
        <v>0</v>
      </c>
      <c r="C40" s="66">
        <v>0.33</v>
      </c>
      <c r="D40" s="54">
        <v>11226.76</v>
      </c>
    </row>
    <row r="41" spans="1:4" ht="30" x14ac:dyDescent="0.25">
      <c r="A41" s="57" t="s">
        <v>508</v>
      </c>
      <c r="B41" s="63">
        <v>0</v>
      </c>
      <c r="C41" s="66">
        <v>0.33</v>
      </c>
      <c r="D41" s="54">
        <v>8981.41</v>
      </c>
    </row>
    <row r="42" spans="1:4" ht="30" x14ac:dyDescent="0.25">
      <c r="A42" s="57" t="s">
        <v>504</v>
      </c>
      <c r="B42" s="63">
        <v>0</v>
      </c>
      <c r="C42" s="66">
        <v>0.33</v>
      </c>
      <c r="D42" s="54">
        <v>2245.35</v>
      </c>
    </row>
    <row r="43" spans="1:4" ht="30" x14ac:dyDescent="0.25">
      <c r="A43" s="56" t="s">
        <v>497</v>
      </c>
      <c r="B43" s="63">
        <v>0</v>
      </c>
      <c r="C43" s="66">
        <v>0.25</v>
      </c>
      <c r="D43" s="54">
        <v>29083.86</v>
      </c>
    </row>
    <row r="44" spans="1:4" ht="45" x14ac:dyDescent="0.25">
      <c r="A44" s="57" t="s">
        <v>518</v>
      </c>
      <c r="B44" s="63">
        <v>0</v>
      </c>
      <c r="C44" s="66">
        <v>0.25</v>
      </c>
      <c r="D44" s="54">
        <v>8981.41</v>
      </c>
    </row>
    <row r="45" spans="1:4" ht="45" x14ac:dyDescent="0.25">
      <c r="A45" s="57" t="s">
        <v>519</v>
      </c>
      <c r="B45" s="63">
        <v>0</v>
      </c>
      <c r="C45" s="66">
        <v>0.25</v>
      </c>
      <c r="D45" s="54">
        <v>6630.34</v>
      </c>
    </row>
    <row r="46" spans="1:4" ht="30" x14ac:dyDescent="0.25">
      <c r="A46" s="57" t="s">
        <v>514</v>
      </c>
      <c r="B46" s="63">
        <v>0</v>
      </c>
      <c r="C46" s="66">
        <v>0.25</v>
      </c>
      <c r="D46" s="54">
        <v>8981.41</v>
      </c>
    </row>
    <row r="47" spans="1:4" ht="45" x14ac:dyDescent="0.25">
      <c r="A47" s="57" t="s">
        <v>498</v>
      </c>
      <c r="B47" s="63">
        <v>0</v>
      </c>
      <c r="C47" s="66">
        <v>0.25</v>
      </c>
      <c r="D47" s="54">
        <v>4490.7</v>
      </c>
    </row>
    <row r="48" spans="1:4" x14ac:dyDescent="0.25">
      <c r="A48" s="56" t="s">
        <v>522</v>
      </c>
      <c r="B48" s="63">
        <v>0</v>
      </c>
      <c r="C48" s="66">
        <v>0.25</v>
      </c>
      <c r="D48" s="54">
        <v>6736.06</v>
      </c>
    </row>
    <row r="49" spans="1:4" ht="30" x14ac:dyDescent="0.25">
      <c r="A49" s="57" t="s">
        <v>523</v>
      </c>
      <c r="B49" s="63">
        <v>0</v>
      </c>
      <c r="C49" s="66">
        <v>0.25</v>
      </c>
      <c r="D49" s="54">
        <v>6736.06</v>
      </c>
    </row>
    <row r="50" spans="1:4" x14ac:dyDescent="0.25">
      <c r="A50" s="56" t="s">
        <v>509</v>
      </c>
      <c r="B50" s="63">
        <v>0</v>
      </c>
      <c r="C50" s="66">
        <v>0.25</v>
      </c>
      <c r="D50" s="54">
        <v>0</v>
      </c>
    </row>
    <row r="51" spans="1:4" x14ac:dyDescent="0.25">
      <c r="A51" s="57" t="s">
        <v>510</v>
      </c>
      <c r="B51" s="63">
        <v>0</v>
      </c>
      <c r="C51" s="66">
        <v>0.25</v>
      </c>
      <c r="D51" s="54">
        <v>0</v>
      </c>
    </row>
    <row r="52" spans="1:4" ht="30" x14ac:dyDescent="0.25">
      <c r="A52" s="56" t="s">
        <v>493</v>
      </c>
      <c r="B52" s="63">
        <v>0</v>
      </c>
      <c r="C52" s="66">
        <v>0.25</v>
      </c>
      <c r="D52" s="54">
        <v>4490.7</v>
      </c>
    </row>
    <row r="53" spans="1:4" x14ac:dyDescent="0.25">
      <c r="A53" s="57" t="s">
        <v>494</v>
      </c>
      <c r="B53" s="63">
        <v>0</v>
      </c>
      <c r="C53" s="66">
        <v>0.25</v>
      </c>
      <c r="D53" s="54">
        <v>4490.7</v>
      </c>
    </row>
    <row r="54" spans="1:4" ht="30" x14ac:dyDescent="0.25">
      <c r="A54" s="56" t="s">
        <v>490</v>
      </c>
      <c r="B54" s="63">
        <v>0</v>
      </c>
      <c r="C54" s="66">
        <v>0.25</v>
      </c>
      <c r="D54" s="54">
        <v>53888.46</v>
      </c>
    </row>
    <row r="55" spans="1:4" ht="45" x14ac:dyDescent="0.25">
      <c r="A55" s="57" t="s">
        <v>491</v>
      </c>
      <c r="B55" s="63">
        <v>0</v>
      </c>
      <c r="C55" s="66">
        <v>0.25</v>
      </c>
      <c r="D55" s="54">
        <v>53888.46</v>
      </c>
    </row>
    <row r="56" spans="1:4" ht="30" x14ac:dyDescent="0.25">
      <c r="A56" s="56" t="s">
        <v>515</v>
      </c>
      <c r="B56" s="63">
        <v>0</v>
      </c>
      <c r="C56" s="66">
        <v>0.25</v>
      </c>
      <c r="D56" s="54">
        <v>2374.1799999999998</v>
      </c>
    </row>
    <row r="57" spans="1:4" ht="30" x14ac:dyDescent="0.25">
      <c r="A57" s="57" t="s">
        <v>516</v>
      </c>
      <c r="B57" s="63">
        <v>0</v>
      </c>
      <c r="C57" s="66">
        <v>0.25</v>
      </c>
      <c r="D57" s="54">
        <v>2374.1799999999998</v>
      </c>
    </row>
    <row r="58" spans="1:4" x14ac:dyDescent="0.25">
      <c r="A58" s="56" t="s">
        <v>520</v>
      </c>
      <c r="B58" s="63">
        <v>0</v>
      </c>
      <c r="C58" s="66">
        <v>0.25</v>
      </c>
      <c r="D58" s="54">
        <v>10819.79</v>
      </c>
    </row>
    <row r="59" spans="1:4" ht="30" x14ac:dyDescent="0.25">
      <c r="A59" s="57" t="s">
        <v>521</v>
      </c>
      <c r="B59" s="63">
        <v>0</v>
      </c>
      <c r="C59" s="66">
        <v>0.25</v>
      </c>
      <c r="D59" s="54">
        <v>10819.79</v>
      </c>
    </row>
    <row r="60" spans="1:4" ht="30" x14ac:dyDescent="0.25">
      <c r="A60" s="56" t="s">
        <v>486</v>
      </c>
      <c r="B60" s="63">
        <v>0</v>
      </c>
      <c r="C60" s="66">
        <v>0.25</v>
      </c>
      <c r="D60" s="54">
        <v>76108.489999999991</v>
      </c>
    </row>
    <row r="61" spans="1:4" ht="45" x14ac:dyDescent="0.25">
      <c r="A61" s="57" t="s">
        <v>489</v>
      </c>
      <c r="B61" s="63">
        <v>0</v>
      </c>
      <c r="C61" s="66">
        <v>0.25</v>
      </c>
      <c r="D61" s="54">
        <v>11818.09</v>
      </c>
    </row>
    <row r="62" spans="1:4" ht="45" x14ac:dyDescent="0.25">
      <c r="A62" s="57" t="s">
        <v>499</v>
      </c>
      <c r="B62" s="63">
        <v>0</v>
      </c>
      <c r="C62" s="66">
        <v>0.25</v>
      </c>
      <c r="D62" s="54">
        <v>15757.45</v>
      </c>
    </row>
    <row r="63" spans="1:4" x14ac:dyDescent="0.25">
      <c r="A63" s="57" t="s">
        <v>487</v>
      </c>
      <c r="B63" s="63">
        <v>0</v>
      </c>
      <c r="C63" s="66">
        <v>0.25</v>
      </c>
      <c r="D63" s="54">
        <v>48532.95</v>
      </c>
    </row>
    <row r="64" spans="1:4" ht="30" x14ac:dyDescent="0.25">
      <c r="A64" s="56" t="s">
        <v>512</v>
      </c>
      <c r="B64" s="63">
        <v>0</v>
      </c>
      <c r="C64" s="66">
        <v>0.25</v>
      </c>
      <c r="D64" s="54">
        <v>60697.7</v>
      </c>
    </row>
    <row r="65" spans="1:4" x14ac:dyDescent="0.25">
      <c r="A65" s="57" t="s">
        <v>513</v>
      </c>
      <c r="B65" s="63">
        <v>0</v>
      </c>
      <c r="C65" s="66">
        <v>0.25</v>
      </c>
      <c r="D65" s="54">
        <v>60697.7</v>
      </c>
    </row>
    <row r="66" spans="1:4" ht="30" x14ac:dyDescent="0.25">
      <c r="A66" s="55" t="s">
        <v>568</v>
      </c>
      <c r="B66" s="63">
        <v>0</v>
      </c>
      <c r="C66" s="66">
        <v>0.625</v>
      </c>
      <c r="D66" s="54">
        <v>23596.19</v>
      </c>
    </row>
    <row r="67" spans="1:4" x14ac:dyDescent="0.25">
      <c r="A67" s="56" t="s">
        <v>581</v>
      </c>
      <c r="B67" s="63">
        <v>0</v>
      </c>
      <c r="C67" s="66">
        <v>0.25</v>
      </c>
      <c r="D67" s="54">
        <v>4490.7</v>
      </c>
    </row>
    <row r="68" spans="1:4" ht="30" x14ac:dyDescent="0.25">
      <c r="A68" s="57" t="s">
        <v>585</v>
      </c>
      <c r="B68" s="63">
        <v>0</v>
      </c>
      <c r="C68" s="66">
        <v>0.25</v>
      </c>
      <c r="D68" s="54">
        <v>4490.7</v>
      </c>
    </row>
    <row r="69" spans="1:4" x14ac:dyDescent="0.25">
      <c r="A69" s="56" t="s">
        <v>584</v>
      </c>
      <c r="B69" s="63"/>
      <c r="C69" s="66">
        <v>1</v>
      </c>
      <c r="D69" s="54">
        <v>6736.06</v>
      </c>
    </row>
    <row r="70" spans="1:4" x14ac:dyDescent="0.25">
      <c r="A70" s="57" t="s">
        <v>560</v>
      </c>
      <c r="B70" s="63"/>
      <c r="C70" s="66">
        <v>1</v>
      </c>
      <c r="D70" s="54">
        <v>6736.06</v>
      </c>
    </row>
    <row r="71" spans="1:4" x14ac:dyDescent="0.25">
      <c r="A71" s="56" t="s">
        <v>571</v>
      </c>
      <c r="B71" s="63"/>
      <c r="C71" s="66">
        <v>0.625</v>
      </c>
      <c r="D71" s="54">
        <v>12369.43</v>
      </c>
    </row>
    <row r="72" spans="1:4" ht="30" x14ac:dyDescent="0.25">
      <c r="A72" s="57" t="s">
        <v>586</v>
      </c>
      <c r="B72" s="63"/>
      <c r="C72" s="66">
        <v>0.25</v>
      </c>
      <c r="D72" s="54">
        <v>7878.73</v>
      </c>
    </row>
    <row r="73" spans="1:4" x14ac:dyDescent="0.25">
      <c r="A73" s="57" t="s">
        <v>587</v>
      </c>
      <c r="B73" s="63"/>
      <c r="C73" s="66">
        <v>1</v>
      </c>
      <c r="D73" s="54">
        <v>4490.7</v>
      </c>
    </row>
    <row r="74" spans="1:4" x14ac:dyDescent="0.25">
      <c r="A74" s="55" t="s">
        <v>98</v>
      </c>
      <c r="B74" s="63"/>
      <c r="C74" s="66"/>
      <c r="D74" s="54">
        <v>1186632.3846100001</v>
      </c>
    </row>
    <row r="75" spans="1:4" x14ac:dyDescent="0.25">
      <c r="A75" s="56" t="s">
        <v>9</v>
      </c>
      <c r="B75" s="63"/>
      <c r="C75" s="66"/>
      <c r="D75" s="54">
        <v>1186632.3846100001</v>
      </c>
    </row>
    <row r="76" spans="1:4" x14ac:dyDescent="0.25">
      <c r="A76" s="57" t="s">
        <v>101</v>
      </c>
      <c r="B76" s="63"/>
      <c r="C76" s="66"/>
      <c r="D76" s="54">
        <v>73265.399999999994</v>
      </c>
    </row>
    <row r="77" spans="1:4" x14ac:dyDescent="0.25">
      <c r="A77" s="57" t="s">
        <v>102</v>
      </c>
      <c r="B77" s="63"/>
      <c r="C77" s="66"/>
      <c r="D77" s="54">
        <v>55158.087790000005</v>
      </c>
    </row>
    <row r="78" spans="1:4" x14ac:dyDescent="0.25">
      <c r="A78" s="57" t="s">
        <v>99</v>
      </c>
      <c r="B78" s="63"/>
      <c r="C78" s="66"/>
      <c r="D78" s="54">
        <v>170618.17610000001</v>
      </c>
    </row>
    <row r="79" spans="1:4" x14ac:dyDescent="0.25">
      <c r="A79" s="57" t="s">
        <v>100</v>
      </c>
      <c r="B79" s="63"/>
      <c r="C79" s="66"/>
      <c r="D79" s="54">
        <v>887590.72071999998</v>
      </c>
    </row>
    <row r="80" spans="1:4" x14ac:dyDescent="0.25">
      <c r="A80" s="55" t="s">
        <v>561</v>
      </c>
      <c r="B80" s="63">
        <v>0</v>
      </c>
      <c r="C80" s="66">
        <v>0.25</v>
      </c>
      <c r="D80" s="54">
        <v>10306.01</v>
      </c>
    </row>
    <row r="81" spans="1:4" x14ac:dyDescent="0.25">
      <c r="A81" s="56" t="s">
        <v>563</v>
      </c>
      <c r="B81" s="63">
        <v>0</v>
      </c>
      <c r="C81" s="66">
        <v>0.25</v>
      </c>
      <c r="D81" s="54">
        <v>10306.01</v>
      </c>
    </row>
    <row r="82" spans="1:4" x14ac:dyDescent="0.25">
      <c r="A82" s="57" t="s">
        <v>564</v>
      </c>
      <c r="B82" s="63">
        <v>0</v>
      </c>
      <c r="C82" s="66">
        <v>0.25</v>
      </c>
      <c r="D82" s="54">
        <v>10306.01</v>
      </c>
    </row>
    <row r="83" spans="1:4" x14ac:dyDescent="0.25">
      <c r="A83" s="64" t="s">
        <v>931</v>
      </c>
      <c r="B83" s="63">
        <v>0</v>
      </c>
      <c r="C83" s="66">
        <v>0.25</v>
      </c>
      <c r="D83" s="54">
        <v>1575.75</v>
      </c>
    </row>
    <row r="84" spans="1:4" ht="30" x14ac:dyDescent="0.25">
      <c r="A84" s="55" t="s">
        <v>568</v>
      </c>
      <c r="B84" s="63">
        <v>0</v>
      </c>
      <c r="C84" s="66">
        <v>0.25</v>
      </c>
      <c r="D84" s="54">
        <v>1575.75</v>
      </c>
    </row>
    <row r="85" spans="1:4" x14ac:dyDescent="0.25">
      <c r="A85" s="56" t="s">
        <v>581</v>
      </c>
      <c r="B85" s="63">
        <v>0</v>
      </c>
      <c r="C85" s="66">
        <v>0.25</v>
      </c>
      <c r="D85" s="54">
        <v>1575.75</v>
      </c>
    </row>
    <row r="86" spans="1:4" x14ac:dyDescent="0.25">
      <c r="A86" s="57" t="s">
        <v>582</v>
      </c>
      <c r="B86" s="63">
        <v>0</v>
      </c>
      <c r="C86" s="66">
        <v>0.25</v>
      </c>
      <c r="D86" s="54">
        <v>1575.75</v>
      </c>
    </row>
    <row r="87" spans="1:4" x14ac:dyDescent="0.25">
      <c r="A87" s="64" t="s">
        <v>929</v>
      </c>
      <c r="B87" s="63"/>
      <c r="C87" s="66">
        <v>0.25</v>
      </c>
      <c r="D87" s="54">
        <v>2663.01</v>
      </c>
    </row>
    <row r="88" spans="1:4" ht="30" x14ac:dyDescent="0.25">
      <c r="A88" s="55" t="s">
        <v>568</v>
      </c>
      <c r="B88" s="63"/>
      <c r="C88" s="66">
        <v>0.25</v>
      </c>
      <c r="D88" s="54">
        <v>2663.01</v>
      </c>
    </row>
    <row r="89" spans="1:4" x14ac:dyDescent="0.25">
      <c r="A89" s="56" t="s">
        <v>571</v>
      </c>
      <c r="B89" s="63"/>
      <c r="C89" s="66">
        <v>0.25</v>
      </c>
      <c r="D89" s="54">
        <v>2663.01</v>
      </c>
    </row>
    <row r="90" spans="1:4" ht="30" x14ac:dyDescent="0.25">
      <c r="A90" s="57" t="s">
        <v>579</v>
      </c>
      <c r="B90" s="63"/>
      <c r="C90" s="66">
        <v>0.25</v>
      </c>
      <c r="D90" s="54">
        <v>1615.14</v>
      </c>
    </row>
    <row r="91" spans="1:4" x14ac:dyDescent="0.25">
      <c r="A91" s="57" t="s">
        <v>580</v>
      </c>
      <c r="B91" s="63"/>
      <c r="C91" s="66">
        <v>0.25</v>
      </c>
      <c r="D91" s="54">
        <v>1047.8699999999999</v>
      </c>
    </row>
    <row r="92" spans="1:4" ht="15.75" x14ac:dyDescent="0.25">
      <c r="A92" s="65" t="s">
        <v>111</v>
      </c>
      <c r="B92" s="63">
        <v>0.8</v>
      </c>
      <c r="C92" s="66">
        <v>0.35652173913043483</v>
      </c>
      <c r="D92" s="54">
        <v>20667087.36045</v>
      </c>
    </row>
    <row r="93" spans="1:4" x14ac:dyDescent="0.25">
      <c r="A93" s="64" t="s">
        <v>925</v>
      </c>
      <c r="B93" s="63">
        <v>0</v>
      </c>
      <c r="C93" s="66">
        <v>0.25</v>
      </c>
      <c r="D93" s="54">
        <v>117969.51999999999</v>
      </c>
    </row>
    <row r="94" spans="1:4" x14ac:dyDescent="0.25">
      <c r="A94" s="55" t="s">
        <v>145</v>
      </c>
      <c r="B94" s="63">
        <v>0</v>
      </c>
      <c r="C94" s="66">
        <v>0.25</v>
      </c>
      <c r="D94" s="54">
        <v>117969.51999999999</v>
      </c>
    </row>
    <row r="95" spans="1:4" x14ac:dyDescent="0.25">
      <c r="A95" s="56" t="s">
        <v>146</v>
      </c>
      <c r="B95" s="63">
        <v>0</v>
      </c>
      <c r="C95" s="66">
        <v>0.25</v>
      </c>
      <c r="D95" s="54">
        <v>117969.51999999999</v>
      </c>
    </row>
    <row r="96" spans="1:4" ht="45" x14ac:dyDescent="0.25">
      <c r="A96" s="57" t="s">
        <v>155</v>
      </c>
      <c r="B96" s="63">
        <v>0</v>
      </c>
      <c r="C96" s="66">
        <v>0.25</v>
      </c>
      <c r="D96" s="54">
        <v>117969.51999999999</v>
      </c>
    </row>
    <row r="97" spans="1:4" x14ac:dyDescent="0.25">
      <c r="A97" s="64" t="s">
        <v>929</v>
      </c>
      <c r="B97" s="63">
        <v>0.8</v>
      </c>
      <c r="C97" s="66">
        <v>0.36136363636363639</v>
      </c>
      <c r="D97" s="54">
        <v>3496370.2300000014</v>
      </c>
    </row>
    <row r="98" spans="1:4" ht="30" x14ac:dyDescent="0.25">
      <c r="A98" s="55" t="s">
        <v>191</v>
      </c>
      <c r="B98" s="63">
        <v>0</v>
      </c>
      <c r="C98" s="66">
        <v>0.25</v>
      </c>
      <c r="D98" s="54">
        <v>418476.91</v>
      </c>
    </row>
    <row r="99" spans="1:4" x14ac:dyDescent="0.25">
      <c r="A99" s="56" t="s">
        <v>192</v>
      </c>
      <c r="B99" s="63">
        <v>0</v>
      </c>
      <c r="C99" s="66">
        <v>0.25</v>
      </c>
      <c r="D99" s="54">
        <v>410598.18</v>
      </c>
    </row>
    <row r="100" spans="1:4" ht="30" x14ac:dyDescent="0.25">
      <c r="A100" s="57" t="s">
        <v>193</v>
      </c>
      <c r="B100" s="63">
        <v>0</v>
      </c>
      <c r="C100" s="66">
        <v>0.25</v>
      </c>
      <c r="D100" s="54">
        <v>3939.36</v>
      </c>
    </row>
    <row r="101" spans="1:4" ht="30" x14ac:dyDescent="0.25">
      <c r="A101" s="57" t="s">
        <v>197</v>
      </c>
      <c r="B101" s="63">
        <v>0</v>
      </c>
      <c r="C101" s="66">
        <v>0.25</v>
      </c>
      <c r="D101" s="54">
        <v>323932.21000000002</v>
      </c>
    </row>
    <row r="102" spans="1:4" ht="45" x14ac:dyDescent="0.25">
      <c r="A102" s="57" t="s">
        <v>196</v>
      </c>
      <c r="B102" s="63">
        <v>0</v>
      </c>
      <c r="C102" s="66">
        <v>0.25</v>
      </c>
      <c r="D102" s="54">
        <v>82726.61</v>
      </c>
    </row>
    <row r="103" spans="1:4" x14ac:dyDescent="0.25">
      <c r="A103" s="56" t="s">
        <v>199</v>
      </c>
      <c r="B103" s="63">
        <v>0</v>
      </c>
      <c r="C103" s="66">
        <v>0.25</v>
      </c>
      <c r="D103" s="54">
        <v>7878.73</v>
      </c>
    </row>
    <row r="104" spans="1:4" x14ac:dyDescent="0.25">
      <c r="A104" s="57" t="s">
        <v>200</v>
      </c>
      <c r="B104" s="63">
        <v>0</v>
      </c>
      <c r="C104" s="66">
        <v>0.25</v>
      </c>
      <c r="D104" s="54">
        <v>7878.73</v>
      </c>
    </row>
    <row r="105" spans="1:4" ht="30" x14ac:dyDescent="0.25">
      <c r="A105" s="55" t="s">
        <v>244</v>
      </c>
      <c r="B105" s="63">
        <v>0.25</v>
      </c>
      <c r="C105" s="66">
        <v>0.41</v>
      </c>
      <c r="D105" s="54">
        <v>1437079.4500000002</v>
      </c>
    </row>
    <row r="106" spans="1:4" x14ac:dyDescent="0.25">
      <c r="A106" s="56" t="s">
        <v>250</v>
      </c>
      <c r="B106" s="63"/>
      <c r="C106" s="66">
        <v>1</v>
      </c>
      <c r="D106" s="54">
        <v>169392.59</v>
      </c>
    </row>
    <row r="107" spans="1:4" x14ac:dyDescent="0.25">
      <c r="A107" s="57" t="s">
        <v>259</v>
      </c>
      <c r="B107" s="63"/>
      <c r="C107" s="66">
        <v>1</v>
      </c>
      <c r="D107" s="54">
        <v>169392.59</v>
      </c>
    </row>
    <row r="108" spans="1:4" x14ac:dyDescent="0.25">
      <c r="A108" s="56" t="s">
        <v>252</v>
      </c>
      <c r="B108" s="63">
        <v>0.25</v>
      </c>
      <c r="C108" s="66">
        <v>0.25</v>
      </c>
      <c r="D108" s="54">
        <v>252119.2</v>
      </c>
    </row>
    <row r="109" spans="1:4" x14ac:dyDescent="0.25">
      <c r="A109" s="57" t="s">
        <v>258</v>
      </c>
      <c r="B109" s="63">
        <v>0.25</v>
      </c>
      <c r="C109" s="66">
        <v>0.25</v>
      </c>
      <c r="D109" s="54">
        <v>252119.2</v>
      </c>
    </row>
    <row r="110" spans="1:4" x14ac:dyDescent="0.25">
      <c r="A110" s="56" t="s">
        <v>254</v>
      </c>
      <c r="B110" s="63">
        <v>0</v>
      </c>
      <c r="C110" s="66">
        <v>0.3</v>
      </c>
      <c r="D110" s="54">
        <v>578298.42000000004</v>
      </c>
    </row>
    <row r="111" spans="1:4" x14ac:dyDescent="0.25">
      <c r="A111" s="57" t="s">
        <v>255</v>
      </c>
      <c r="B111" s="63">
        <v>0</v>
      </c>
      <c r="C111" s="66">
        <v>0.3</v>
      </c>
      <c r="D111" s="54">
        <v>578298.42000000004</v>
      </c>
    </row>
    <row r="112" spans="1:4" x14ac:dyDescent="0.25">
      <c r="A112" s="56" t="s">
        <v>245</v>
      </c>
      <c r="B112" s="63">
        <v>0</v>
      </c>
      <c r="C112" s="66">
        <v>0.25</v>
      </c>
      <c r="D112" s="54">
        <v>437269.24</v>
      </c>
    </row>
    <row r="113" spans="1:4" ht="30" x14ac:dyDescent="0.25">
      <c r="A113" s="57" t="s">
        <v>246</v>
      </c>
      <c r="B113" s="63">
        <v>0</v>
      </c>
      <c r="C113" s="66">
        <v>0.25</v>
      </c>
      <c r="D113" s="54">
        <v>433329.88</v>
      </c>
    </row>
    <row r="114" spans="1:4" ht="60" x14ac:dyDescent="0.25">
      <c r="A114" s="57" t="s">
        <v>249</v>
      </c>
      <c r="B114" s="63">
        <v>0</v>
      </c>
      <c r="C114" s="66">
        <v>0.25</v>
      </c>
      <c r="D114" s="54">
        <v>3939.36</v>
      </c>
    </row>
    <row r="115" spans="1:4" x14ac:dyDescent="0.25">
      <c r="A115" s="55" t="s">
        <v>145</v>
      </c>
      <c r="B115" s="63">
        <v>0</v>
      </c>
      <c r="C115" s="66">
        <v>0.4375</v>
      </c>
      <c r="D115" s="54">
        <v>54678.35</v>
      </c>
    </row>
    <row r="116" spans="1:4" x14ac:dyDescent="0.25">
      <c r="A116" s="56" t="s">
        <v>9</v>
      </c>
      <c r="B116" s="63"/>
      <c r="C116" s="66">
        <v>1</v>
      </c>
      <c r="D116" s="54">
        <v>1575.75</v>
      </c>
    </row>
    <row r="117" spans="1:4" ht="30" x14ac:dyDescent="0.25">
      <c r="A117" s="57" t="s">
        <v>153</v>
      </c>
      <c r="B117" s="63"/>
      <c r="C117" s="66">
        <v>1</v>
      </c>
      <c r="D117" s="54">
        <v>1575.75</v>
      </c>
    </row>
    <row r="118" spans="1:4" x14ac:dyDescent="0.25">
      <c r="A118" s="56" t="s">
        <v>146</v>
      </c>
      <c r="B118" s="63">
        <v>0</v>
      </c>
      <c r="C118" s="66">
        <v>0.25</v>
      </c>
      <c r="D118" s="54">
        <v>32302.77</v>
      </c>
    </row>
    <row r="119" spans="1:4" ht="30" x14ac:dyDescent="0.25">
      <c r="A119" s="57" t="s">
        <v>156</v>
      </c>
      <c r="B119" s="63">
        <v>0</v>
      </c>
      <c r="C119" s="66">
        <v>0.25</v>
      </c>
      <c r="D119" s="54">
        <v>28363.41</v>
      </c>
    </row>
    <row r="120" spans="1:4" ht="30" x14ac:dyDescent="0.25">
      <c r="A120" s="57" t="s">
        <v>147</v>
      </c>
      <c r="B120" s="63">
        <v>0</v>
      </c>
      <c r="C120" s="66">
        <v>0.25</v>
      </c>
      <c r="D120" s="54">
        <v>3939.36</v>
      </c>
    </row>
    <row r="121" spans="1:4" ht="30" x14ac:dyDescent="0.25">
      <c r="A121" s="56" t="s">
        <v>150</v>
      </c>
      <c r="B121" s="63">
        <v>0</v>
      </c>
      <c r="C121" s="66">
        <v>0.25</v>
      </c>
      <c r="D121" s="54">
        <v>20799.830000000002</v>
      </c>
    </row>
    <row r="122" spans="1:4" x14ac:dyDescent="0.25">
      <c r="A122" s="57" t="s">
        <v>151</v>
      </c>
      <c r="B122" s="63">
        <v>0</v>
      </c>
      <c r="C122" s="66">
        <v>0.25</v>
      </c>
      <c r="D122" s="54">
        <v>20799.830000000002</v>
      </c>
    </row>
    <row r="123" spans="1:4" x14ac:dyDescent="0.25">
      <c r="A123" s="55" t="s">
        <v>112</v>
      </c>
      <c r="B123" s="63">
        <v>0</v>
      </c>
      <c r="C123" s="66">
        <v>0.25</v>
      </c>
      <c r="D123" s="54">
        <v>13315.04</v>
      </c>
    </row>
    <row r="124" spans="1:4" x14ac:dyDescent="0.25">
      <c r="A124" s="56" t="s">
        <v>116</v>
      </c>
      <c r="B124" s="63">
        <v>0</v>
      </c>
      <c r="C124" s="66">
        <v>0.25</v>
      </c>
      <c r="D124" s="54">
        <v>13315.04</v>
      </c>
    </row>
    <row r="125" spans="1:4" x14ac:dyDescent="0.25">
      <c r="A125" s="57" t="s">
        <v>119</v>
      </c>
      <c r="B125" s="63">
        <v>0</v>
      </c>
      <c r="C125" s="66">
        <v>0.25</v>
      </c>
      <c r="D125" s="54">
        <v>787.87</v>
      </c>
    </row>
    <row r="126" spans="1:4" x14ac:dyDescent="0.25">
      <c r="A126" s="57" t="s">
        <v>120</v>
      </c>
      <c r="B126" s="63">
        <v>0</v>
      </c>
      <c r="C126" s="66">
        <v>0.25</v>
      </c>
      <c r="D126" s="54">
        <v>787.87</v>
      </c>
    </row>
    <row r="127" spans="1:4" x14ac:dyDescent="0.25">
      <c r="A127" s="57" t="s">
        <v>124</v>
      </c>
      <c r="B127" s="63">
        <v>0</v>
      </c>
      <c r="C127" s="66">
        <v>0.25</v>
      </c>
      <c r="D127" s="54">
        <v>11345.36</v>
      </c>
    </row>
    <row r="128" spans="1:4" x14ac:dyDescent="0.25">
      <c r="A128" s="57" t="s">
        <v>117</v>
      </c>
      <c r="B128" s="63">
        <v>0</v>
      </c>
      <c r="C128" s="66">
        <v>0.25</v>
      </c>
      <c r="D128" s="54">
        <v>393.94</v>
      </c>
    </row>
    <row r="129" spans="1:4" x14ac:dyDescent="0.25">
      <c r="A129" s="55" t="s">
        <v>260</v>
      </c>
      <c r="B129" s="63">
        <v>0.8</v>
      </c>
      <c r="C129" s="66">
        <v>0.39</v>
      </c>
      <c r="D129" s="54">
        <v>532601.82000000007</v>
      </c>
    </row>
    <row r="130" spans="1:4" x14ac:dyDescent="0.25">
      <c r="A130" s="56" t="s">
        <v>269</v>
      </c>
      <c r="B130" s="63">
        <v>0</v>
      </c>
      <c r="C130" s="66">
        <v>1</v>
      </c>
      <c r="D130" s="54">
        <v>2363.62</v>
      </c>
    </row>
    <row r="131" spans="1:4" x14ac:dyDescent="0.25">
      <c r="A131" s="57" t="s">
        <v>271</v>
      </c>
      <c r="B131" s="63">
        <v>0</v>
      </c>
      <c r="C131" s="66">
        <v>1</v>
      </c>
      <c r="D131" s="54">
        <v>2363.62</v>
      </c>
    </row>
    <row r="132" spans="1:4" x14ac:dyDescent="0.25">
      <c r="A132" s="56" t="s">
        <v>261</v>
      </c>
      <c r="B132" s="63">
        <v>0</v>
      </c>
      <c r="C132" s="66">
        <v>0.25</v>
      </c>
      <c r="D132" s="54">
        <v>518420.11000000004</v>
      </c>
    </row>
    <row r="133" spans="1:4" x14ac:dyDescent="0.25">
      <c r="A133" s="57" t="s">
        <v>262</v>
      </c>
      <c r="B133" s="63">
        <v>0</v>
      </c>
      <c r="C133" s="66">
        <v>0.25</v>
      </c>
      <c r="D133" s="54">
        <v>62241.93</v>
      </c>
    </row>
    <row r="134" spans="1:4" x14ac:dyDescent="0.25">
      <c r="A134" s="57" t="s">
        <v>265</v>
      </c>
      <c r="B134" s="63">
        <v>0</v>
      </c>
      <c r="C134" s="66">
        <v>0.25</v>
      </c>
      <c r="D134" s="54">
        <v>424663.28</v>
      </c>
    </row>
    <row r="135" spans="1:4" ht="30" x14ac:dyDescent="0.25">
      <c r="A135" s="57" t="s">
        <v>272</v>
      </c>
      <c r="B135" s="63">
        <v>0</v>
      </c>
      <c r="C135" s="66">
        <v>0.25</v>
      </c>
      <c r="D135" s="54">
        <v>31514.9</v>
      </c>
    </row>
    <row r="136" spans="1:4" x14ac:dyDescent="0.25">
      <c r="A136" s="56" t="s">
        <v>267</v>
      </c>
      <c r="B136" s="63">
        <v>0.8</v>
      </c>
      <c r="C136" s="66">
        <v>0.2</v>
      </c>
      <c r="D136" s="54">
        <v>11818.09</v>
      </c>
    </row>
    <row r="137" spans="1:4" x14ac:dyDescent="0.25">
      <c r="A137" s="57" t="s">
        <v>268</v>
      </c>
      <c r="B137" s="63">
        <v>0.8</v>
      </c>
      <c r="C137" s="66">
        <v>0.2</v>
      </c>
      <c r="D137" s="54">
        <v>11818.09</v>
      </c>
    </row>
    <row r="138" spans="1:4" x14ac:dyDescent="0.25">
      <c r="A138" s="55" t="s">
        <v>215</v>
      </c>
      <c r="B138" s="63"/>
      <c r="C138" s="66">
        <v>0.625</v>
      </c>
      <c r="D138" s="54">
        <v>8666.5999999999985</v>
      </c>
    </row>
    <row r="139" spans="1:4" x14ac:dyDescent="0.25">
      <c r="A139" s="56" t="s">
        <v>219</v>
      </c>
      <c r="B139" s="63"/>
      <c r="C139" s="66">
        <v>0.25</v>
      </c>
      <c r="D139" s="54">
        <v>6302.98</v>
      </c>
    </row>
    <row r="140" spans="1:4" x14ac:dyDescent="0.25">
      <c r="A140" s="57" t="s">
        <v>226</v>
      </c>
      <c r="B140" s="63"/>
      <c r="C140" s="66">
        <v>0.25</v>
      </c>
      <c r="D140" s="54">
        <v>6302.98</v>
      </c>
    </row>
    <row r="141" spans="1:4" x14ac:dyDescent="0.25">
      <c r="A141" s="56" t="s">
        <v>216</v>
      </c>
      <c r="B141" s="63"/>
      <c r="C141" s="66">
        <v>1</v>
      </c>
      <c r="D141" s="54">
        <v>2363.62</v>
      </c>
    </row>
    <row r="142" spans="1:4" x14ac:dyDescent="0.25">
      <c r="A142" s="57" t="s">
        <v>217</v>
      </c>
      <c r="B142" s="63"/>
      <c r="C142" s="66">
        <v>1</v>
      </c>
      <c r="D142" s="54">
        <v>2363.62</v>
      </c>
    </row>
    <row r="143" spans="1:4" x14ac:dyDescent="0.25">
      <c r="A143" s="55" t="s">
        <v>183</v>
      </c>
      <c r="B143" s="63">
        <v>0</v>
      </c>
      <c r="C143" s="66">
        <v>0.25</v>
      </c>
      <c r="D143" s="54">
        <v>10636.279999999999</v>
      </c>
    </row>
    <row r="144" spans="1:4" x14ac:dyDescent="0.25">
      <c r="A144" s="56" t="s">
        <v>184</v>
      </c>
      <c r="B144" s="63">
        <v>0</v>
      </c>
      <c r="C144" s="66">
        <v>0.25</v>
      </c>
      <c r="D144" s="54">
        <v>10636.279999999999</v>
      </c>
    </row>
    <row r="145" spans="1:4" ht="45" x14ac:dyDescent="0.25">
      <c r="A145" s="57" t="s">
        <v>190</v>
      </c>
      <c r="B145" s="63">
        <v>0</v>
      </c>
      <c r="C145" s="66">
        <v>0.25</v>
      </c>
      <c r="D145" s="54">
        <v>5909.04</v>
      </c>
    </row>
    <row r="146" spans="1:4" ht="30" x14ac:dyDescent="0.25">
      <c r="A146" s="57" t="s">
        <v>188</v>
      </c>
      <c r="B146" s="63">
        <v>0</v>
      </c>
      <c r="C146" s="66">
        <v>0.25</v>
      </c>
      <c r="D146" s="54">
        <v>4727.24</v>
      </c>
    </row>
    <row r="147" spans="1:4" ht="30" x14ac:dyDescent="0.25">
      <c r="A147" s="55" t="s">
        <v>203</v>
      </c>
      <c r="B147" s="63">
        <v>0</v>
      </c>
      <c r="C147" s="66">
        <v>0.25</v>
      </c>
      <c r="D147" s="54">
        <v>297677.94</v>
      </c>
    </row>
    <row r="148" spans="1:4" x14ac:dyDescent="0.25">
      <c r="A148" s="56" t="s">
        <v>204</v>
      </c>
      <c r="B148" s="63">
        <v>0</v>
      </c>
      <c r="C148" s="66">
        <v>0.25</v>
      </c>
      <c r="D148" s="54">
        <v>205949.88</v>
      </c>
    </row>
    <row r="149" spans="1:4" ht="30" x14ac:dyDescent="0.25">
      <c r="A149" s="57" t="s">
        <v>213</v>
      </c>
      <c r="B149" s="63">
        <v>0</v>
      </c>
      <c r="C149" s="66">
        <v>0.25</v>
      </c>
      <c r="D149" s="54">
        <v>393.94</v>
      </c>
    </row>
    <row r="150" spans="1:4" x14ac:dyDescent="0.25">
      <c r="A150" s="57" t="s">
        <v>214</v>
      </c>
      <c r="B150" s="63">
        <v>0</v>
      </c>
      <c r="C150" s="66">
        <v>0.25</v>
      </c>
      <c r="D150" s="54">
        <v>393.94</v>
      </c>
    </row>
    <row r="151" spans="1:4" ht="30" x14ac:dyDescent="0.25">
      <c r="A151" s="57" t="s">
        <v>205</v>
      </c>
      <c r="B151" s="63">
        <v>0</v>
      </c>
      <c r="C151" s="66">
        <v>0.25</v>
      </c>
      <c r="D151" s="54">
        <v>205162</v>
      </c>
    </row>
    <row r="152" spans="1:4" x14ac:dyDescent="0.25">
      <c r="A152" s="56" t="s">
        <v>209</v>
      </c>
      <c r="B152" s="63">
        <v>0</v>
      </c>
      <c r="C152" s="66">
        <v>0.25</v>
      </c>
      <c r="D152" s="54">
        <v>1122.72</v>
      </c>
    </row>
    <row r="153" spans="1:4" ht="30" x14ac:dyDescent="0.25">
      <c r="A153" s="57" t="s">
        <v>210</v>
      </c>
      <c r="B153" s="63">
        <v>0</v>
      </c>
      <c r="C153" s="66">
        <v>0.25</v>
      </c>
      <c r="D153" s="54">
        <v>1122.72</v>
      </c>
    </row>
    <row r="154" spans="1:4" x14ac:dyDescent="0.25">
      <c r="A154" s="56" t="s">
        <v>207</v>
      </c>
      <c r="B154" s="63">
        <v>0</v>
      </c>
      <c r="C154" s="66">
        <v>0.25</v>
      </c>
      <c r="D154" s="54">
        <v>90605.34</v>
      </c>
    </row>
    <row r="155" spans="1:4" x14ac:dyDescent="0.25">
      <c r="A155" s="57" t="s">
        <v>208</v>
      </c>
      <c r="B155" s="63">
        <v>0</v>
      </c>
      <c r="C155" s="66">
        <v>0.25</v>
      </c>
      <c r="D155" s="54">
        <v>90605.34</v>
      </c>
    </row>
    <row r="156" spans="1:4" x14ac:dyDescent="0.25">
      <c r="A156" s="55" t="s">
        <v>159</v>
      </c>
      <c r="B156" s="63">
        <v>0</v>
      </c>
      <c r="C156" s="66">
        <v>0.39999999999999997</v>
      </c>
      <c r="D156" s="54">
        <v>163483.55000000002</v>
      </c>
    </row>
    <row r="157" spans="1:4" x14ac:dyDescent="0.25">
      <c r="A157" s="56" t="s">
        <v>163</v>
      </c>
      <c r="B157" s="63">
        <v>0</v>
      </c>
      <c r="C157" s="66">
        <v>0.42000000000000004</v>
      </c>
      <c r="D157" s="54">
        <v>147726.1</v>
      </c>
    </row>
    <row r="158" spans="1:4" x14ac:dyDescent="0.25">
      <c r="A158" s="57" t="s">
        <v>169</v>
      </c>
      <c r="B158" s="63">
        <v>0</v>
      </c>
      <c r="C158" s="66">
        <v>0.3</v>
      </c>
      <c r="D158" s="54">
        <v>98484.06</v>
      </c>
    </row>
    <row r="159" spans="1:4" ht="30" x14ac:dyDescent="0.25">
      <c r="A159" s="57" t="s">
        <v>168</v>
      </c>
      <c r="B159" s="63">
        <v>0</v>
      </c>
      <c r="C159" s="66">
        <v>1</v>
      </c>
      <c r="D159" s="54">
        <v>34666.39</v>
      </c>
    </row>
    <row r="160" spans="1:4" x14ac:dyDescent="0.25">
      <c r="A160" s="57" t="s">
        <v>164</v>
      </c>
      <c r="B160" s="63">
        <v>0</v>
      </c>
      <c r="C160" s="66">
        <v>0.25</v>
      </c>
      <c r="D160" s="54">
        <v>14181.71</v>
      </c>
    </row>
    <row r="161" spans="1:4" ht="30" x14ac:dyDescent="0.25">
      <c r="A161" s="57" t="s">
        <v>170</v>
      </c>
      <c r="B161" s="63">
        <v>0</v>
      </c>
      <c r="C161" s="66">
        <v>0.3</v>
      </c>
      <c r="D161" s="54">
        <v>393.94</v>
      </c>
    </row>
    <row r="162" spans="1:4" x14ac:dyDescent="0.25">
      <c r="A162" s="56" t="s">
        <v>171</v>
      </c>
      <c r="B162" s="63"/>
      <c r="C162" s="66">
        <v>0.3</v>
      </c>
      <c r="D162" s="54">
        <v>15757.45</v>
      </c>
    </row>
    <row r="163" spans="1:4" ht="30" x14ac:dyDescent="0.25">
      <c r="A163" s="57" t="s">
        <v>174</v>
      </c>
      <c r="B163" s="63"/>
      <c r="C163" s="66">
        <v>0.3</v>
      </c>
      <c r="D163" s="54">
        <v>15757.45</v>
      </c>
    </row>
    <row r="164" spans="1:4" ht="30" x14ac:dyDescent="0.25">
      <c r="A164" s="55" t="s">
        <v>227</v>
      </c>
      <c r="B164" s="63">
        <v>0</v>
      </c>
      <c r="C164" s="66">
        <v>0.5</v>
      </c>
      <c r="D164" s="54">
        <v>33248.22</v>
      </c>
    </row>
    <row r="165" spans="1:4" x14ac:dyDescent="0.25">
      <c r="A165" s="56" t="s">
        <v>236</v>
      </c>
      <c r="B165" s="63">
        <v>0</v>
      </c>
      <c r="C165" s="66">
        <v>0.5</v>
      </c>
      <c r="D165" s="54">
        <v>33248.22</v>
      </c>
    </row>
    <row r="166" spans="1:4" ht="30" x14ac:dyDescent="0.25">
      <c r="A166" s="57" t="s">
        <v>237</v>
      </c>
      <c r="B166" s="63">
        <v>0</v>
      </c>
      <c r="C166" s="66">
        <v>0.5</v>
      </c>
      <c r="D166" s="54">
        <v>33248.22</v>
      </c>
    </row>
    <row r="167" spans="1:4" x14ac:dyDescent="0.25">
      <c r="A167" s="55" t="s">
        <v>125</v>
      </c>
      <c r="B167" s="63">
        <v>0</v>
      </c>
      <c r="C167" s="66">
        <v>0.375</v>
      </c>
      <c r="D167" s="54">
        <v>526506.06999999995</v>
      </c>
    </row>
    <row r="168" spans="1:4" ht="30" x14ac:dyDescent="0.25">
      <c r="A168" s="56" t="s">
        <v>140</v>
      </c>
      <c r="B168" s="63">
        <v>0</v>
      </c>
      <c r="C168" s="66">
        <v>0.25</v>
      </c>
      <c r="D168" s="54">
        <v>97893.16</v>
      </c>
    </row>
    <row r="169" spans="1:4" ht="30" x14ac:dyDescent="0.25">
      <c r="A169" s="57" t="s">
        <v>141</v>
      </c>
      <c r="B169" s="63">
        <v>0</v>
      </c>
      <c r="C169" s="66">
        <v>0.25</v>
      </c>
      <c r="D169" s="54">
        <v>70317.62</v>
      </c>
    </row>
    <row r="170" spans="1:4" ht="30" x14ac:dyDescent="0.25">
      <c r="A170" s="57" t="s">
        <v>142</v>
      </c>
      <c r="B170" s="63">
        <v>0</v>
      </c>
      <c r="C170" s="66">
        <v>0.25</v>
      </c>
      <c r="D170" s="54">
        <v>27575.54</v>
      </c>
    </row>
    <row r="171" spans="1:4" x14ac:dyDescent="0.25">
      <c r="A171" s="56" t="s">
        <v>137</v>
      </c>
      <c r="B171" s="63">
        <v>0</v>
      </c>
      <c r="C171" s="66">
        <v>0.25</v>
      </c>
      <c r="D171" s="54">
        <v>360068</v>
      </c>
    </row>
    <row r="172" spans="1:4" x14ac:dyDescent="0.25">
      <c r="A172" s="57" t="s">
        <v>138</v>
      </c>
      <c r="B172" s="63">
        <v>0</v>
      </c>
      <c r="C172" s="66">
        <v>0.25</v>
      </c>
      <c r="D172" s="54">
        <v>360068</v>
      </c>
    </row>
    <row r="173" spans="1:4" ht="30" x14ac:dyDescent="0.25">
      <c r="A173" s="56" t="s">
        <v>126</v>
      </c>
      <c r="B173" s="63"/>
      <c r="C173" s="66">
        <v>1</v>
      </c>
      <c r="D173" s="54">
        <v>47272.35</v>
      </c>
    </row>
    <row r="174" spans="1:4" x14ac:dyDescent="0.25">
      <c r="A174" s="57" t="s">
        <v>127</v>
      </c>
      <c r="B174" s="63"/>
      <c r="C174" s="66">
        <v>1</v>
      </c>
      <c r="D174" s="54">
        <v>47272.35</v>
      </c>
    </row>
    <row r="175" spans="1:4" x14ac:dyDescent="0.25">
      <c r="A175" s="56" t="s">
        <v>135</v>
      </c>
      <c r="B175" s="63">
        <v>0</v>
      </c>
      <c r="C175" s="66">
        <v>0.25</v>
      </c>
      <c r="D175" s="54">
        <v>21272.559999999998</v>
      </c>
    </row>
    <row r="176" spans="1:4" ht="30" x14ac:dyDescent="0.25">
      <c r="A176" s="57" t="s">
        <v>143</v>
      </c>
      <c r="B176" s="63">
        <v>0</v>
      </c>
      <c r="C176" s="66">
        <v>0.25</v>
      </c>
      <c r="D176" s="54">
        <v>9454.4699999999993</v>
      </c>
    </row>
    <row r="177" spans="1:4" x14ac:dyDescent="0.25">
      <c r="A177" s="57" t="s">
        <v>136</v>
      </c>
      <c r="B177" s="63">
        <v>0</v>
      </c>
      <c r="C177" s="66">
        <v>0.25</v>
      </c>
      <c r="D177" s="54">
        <v>11818.09</v>
      </c>
    </row>
    <row r="178" spans="1:4" x14ac:dyDescent="0.25">
      <c r="A178" s="64" t="s">
        <v>936</v>
      </c>
      <c r="B178" s="63"/>
      <c r="C178" s="66"/>
      <c r="D178" s="54">
        <v>17052747.61045</v>
      </c>
    </row>
    <row r="179" spans="1:4" x14ac:dyDescent="0.25">
      <c r="A179" s="55" t="s">
        <v>98</v>
      </c>
      <c r="B179" s="63"/>
      <c r="C179" s="66"/>
      <c r="D179" s="54">
        <v>17052747.61045</v>
      </c>
    </row>
    <row r="180" spans="1:4" x14ac:dyDescent="0.25">
      <c r="A180" s="56" t="s">
        <v>9</v>
      </c>
      <c r="B180" s="63"/>
      <c r="C180" s="66"/>
      <c r="D180" s="54">
        <v>17052747.61045</v>
      </c>
    </row>
    <row r="181" spans="1:4" x14ac:dyDescent="0.25">
      <c r="A181" s="57" t="s">
        <v>101</v>
      </c>
      <c r="B181" s="63"/>
      <c r="C181" s="66"/>
      <c r="D181" s="54">
        <v>957177</v>
      </c>
    </row>
    <row r="182" spans="1:4" x14ac:dyDescent="0.25">
      <c r="A182" s="57" t="s">
        <v>102</v>
      </c>
      <c r="B182" s="63"/>
      <c r="C182" s="66"/>
      <c r="D182" s="54">
        <v>776343.28616000002</v>
      </c>
    </row>
    <row r="183" spans="1:4" x14ac:dyDescent="0.25">
      <c r="A183" s="57" t="s">
        <v>99</v>
      </c>
      <c r="B183" s="63"/>
      <c r="C183" s="66"/>
      <c r="D183" s="54">
        <v>2203273.16285</v>
      </c>
    </row>
    <row r="184" spans="1:4" x14ac:dyDescent="0.25">
      <c r="A184" s="57" t="s">
        <v>100</v>
      </c>
      <c r="B184" s="63"/>
      <c r="C184" s="66"/>
      <c r="D184" s="54">
        <v>13115954.16144</v>
      </c>
    </row>
    <row r="185" spans="1:4" ht="15.75" x14ac:dyDescent="0.25">
      <c r="A185" s="65" t="s">
        <v>8</v>
      </c>
      <c r="B185" s="63"/>
      <c r="C185" s="66"/>
      <c r="D185" s="54">
        <v>859893.36</v>
      </c>
    </row>
    <row r="186" spans="1:4" x14ac:dyDescent="0.25">
      <c r="A186" s="64" t="s">
        <v>930</v>
      </c>
      <c r="B186" s="63"/>
      <c r="C186" s="66"/>
      <c r="D186" s="54">
        <v>859893.36</v>
      </c>
    </row>
    <row r="187" spans="1:4" x14ac:dyDescent="0.25">
      <c r="A187" s="55" t="s">
        <v>8</v>
      </c>
      <c r="B187" s="63"/>
      <c r="C187" s="66"/>
      <c r="D187" s="54">
        <v>859893.36</v>
      </c>
    </row>
    <row r="188" spans="1:4" x14ac:dyDescent="0.25">
      <c r="A188" s="56" t="s">
        <v>9</v>
      </c>
      <c r="B188" s="63"/>
      <c r="C188" s="66"/>
      <c r="D188" s="54">
        <v>859893.36</v>
      </c>
    </row>
    <row r="189" spans="1:4" x14ac:dyDescent="0.25">
      <c r="A189" s="57" t="s">
        <v>8</v>
      </c>
      <c r="B189" s="63"/>
      <c r="C189" s="66"/>
      <c r="D189" s="54">
        <v>859893.36</v>
      </c>
    </row>
    <row r="190" spans="1:4" ht="15.75" x14ac:dyDescent="0.25">
      <c r="A190" s="65" t="s">
        <v>10</v>
      </c>
      <c r="B190" s="63"/>
      <c r="C190" s="66"/>
      <c r="D190" s="54">
        <v>2850000</v>
      </c>
    </row>
    <row r="191" spans="1:4" x14ac:dyDescent="0.25">
      <c r="A191" s="64" t="s">
        <v>933</v>
      </c>
      <c r="B191" s="63"/>
      <c r="C191" s="66"/>
      <c r="D191" s="54">
        <v>2850000</v>
      </c>
    </row>
    <row r="192" spans="1:4" x14ac:dyDescent="0.25">
      <c r="A192" s="55" t="s">
        <v>10</v>
      </c>
      <c r="B192" s="63"/>
      <c r="C192" s="66"/>
      <c r="D192" s="54">
        <v>2850000</v>
      </c>
    </row>
    <row r="193" spans="1:4" x14ac:dyDescent="0.25">
      <c r="A193" s="56" t="s">
        <v>9</v>
      </c>
      <c r="B193" s="63"/>
      <c r="C193" s="66"/>
      <c r="D193" s="54">
        <v>2850000</v>
      </c>
    </row>
    <row r="194" spans="1:4" x14ac:dyDescent="0.25">
      <c r="A194" s="57" t="s">
        <v>10</v>
      </c>
      <c r="B194" s="63"/>
      <c r="C194" s="66"/>
      <c r="D194" s="54">
        <v>2850000</v>
      </c>
    </row>
    <row r="195" spans="1:4" ht="31.5" x14ac:dyDescent="0.25">
      <c r="A195" s="65" t="s">
        <v>15</v>
      </c>
      <c r="B195" s="63"/>
      <c r="C195" s="66"/>
      <c r="D195" s="54">
        <v>157574.5</v>
      </c>
    </row>
    <row r="196" spans="1:4" x14ac:dyDescent="0.25">
      <c r="A196" s="64" t="s">
        <v>928</v>
      </c>
      <c r="B196" s="63"/>
      <c r="C196" s="66"/>
      <c r="D196" s="54">
        <v>157574.5</v>
      </c>
    </row>
    <row r="197" spans="1:4" x14ac:dyDescent="0.25">
      <c r="A197" s="55" t="s">
        <v>15</v>
      </c>
      <c r="B197" s="63"/>
      <c r="C197" s="66"/>
      <c r="D197" s="54">
        <v>157574.5</v>
      </c>
    </row>
    <row r="198" spans="1:4" x14ac:dyDescent="0.25">
      <c r="A198" s="56" t="s">
        <v>9</v>
      </c>
      <c r="B198" s="63"/>
      <c r="C198" s="66"/>
      <c r="D198" s="54">
        <v>157574.5</v>
      </c>
    </row>
    <row r="199" spans="1:4" ht="30" x14ac:dyDescent="0.25">
      <c r="A199" s="57" t="s">
        <v>15</v>
      </c>
      <c r="B199" s="63"/>
      <c r="C199" s="66"/>
      <c r="D199" s="54">
        <v>157574.5</v>
      </c>
    </row>
    <row r="200" spans="1:4" ht="31.5" x14ac:dyDescent="0.25">
      <c r="A200" s="65" t="s">
        <v>20</v>
      </c>
      <c r="B200" s="63"/>
      <c r="C200" s="66"/>
      <c r="D200" s="54">
        <v>20134.080000000002</v>
      </c>
    </row>
    <row r="201" spans="1:4" x14ac:dyDescent="0.25">
      <c r="A201" s="64" t="s">
        <v>926</v>
      </c>
      <c r="B201" s="63"/>
      <c r="C201" s="66"/>
      <c r="D201" s="54">
        <v>20134.080000000002</v>
      </c>
    </row>
    <row r="202" spans="1:4" ht="30" x14ac:dyDescent="0.25">
      <c r="A202" s="55" t="s">
        <v>20</v>
      </c>
      <c r="B202" s="63"/>
      <c r="C202" s="66"/>
      <c r="D202" s="54">
        <v>20134.080000000002</v>
      </c>
    </row>
    <row r="203" spans="1:4" x14ac:dyDescent="0.25">
      <c r="A203" s="56" t="s">
        <v>9</v>
      </c>
      <c r="B203" s="63"/>
      <c r="C203" s="66"/>
      <c r="D203" s="54">
        <v>20134.080000000002</v>
      </c>
    </row>
    <row r="204" spans="1:4" ht="30" x14ac:dyDescent="0.25">
      <c r="A204" s="57" t="s">
        <v>20</v>
      </c>
      <c r="B204" s="63"/>
      <c r="C204" s="66"/>
      <c r="D204" s="54">
        <v>20134.080000000002</v>
      </c>
    </row>
    <row r="205" spans="1:4" ht="31.5" x14ac:dyDescent="0.25">
      <c r="A205" s="65" t="s">
        <v>19</v>
      </c>
      <c r="B205" s="63"/>
      <c r="C205" s="66"/>
      <c r="D205" s="54">
        <v>54914.71</v>
      </c>
    </row>
    <row r="206" spans="1:4" x14ac:dyDescent="0.25">
      <c r="A206" s="64" t="s">
        <v>923</v>
      </c>
      <c r="B206" s="63"/>
      <c r="C206" s="66"/>
      <c r="D206" s="54">
        <v>54914.71</v>
      </c>
    </row>
    <row r="207" spans="1:4" ht="30" x14ac:dyDescent="0.25">
      <c r="A207" s="55" t="s">
        <v>19</v>
      </c>
      <c r="B207" s="63"/>
      <c r="C207" s="66"/>
      <c r="D207" s="54">
        <v>54914.71</v>
      </c>
    </row>
    <row r="208" spans="1:4" x14ac:dyDescent="0.25">
      <c r="A208" s="56" t="s">
        <v>9</v>
      </c>
      <c r="B208" s="63"/>
      <c r="C208" s="66"/>
      <c r="D208" s="54">
        <v>54914.71</v>
      </c>
    </row>
    <row r="209" spans="1:4" ht="30" x14ac:dyDescent="0.25">
      <c r="A209" s="57" t="s">
        <v>19</v>
      </c>
      <c r="B209" s="63"/>
      <c r="C209" s="66"/>
      <c r="D209" s="54">
        <v>54914.71</v>
      </c>
    </row>
    <row r="210" spans="1:4" ht="31.5" x14ac:dyDescent="0.25">
      <c r="A210" s="65" t="s">
        <v>23</v>
      </c>
      <c r="B210" s="63"/>
      <c r="C210" s="66"/>
      <c r="D210" s="54">
        <v>18121.07</v>
      </c>
    </row>
    <row r="211" spans="1:4" x14ac:dyDescent="0.25">
      <c r="A211" s="64" t="s">
        <v>924</v>
      </c>
      <c r="B211" s="63"/>
      <c r="C211" s="66"/>
      <c r="D211" s="54">
        <v>18121.07</v>
      </c>
    </row>
    <row r="212" spans="1:4" ht="30" x14ac:dyDescent="0.25">
      <c r="A212" s="55" t="s">
        <v>23</v>
      </c>
      <c r="B212" s="63"/>
      <c r="C212" s="66"/>
      <c r="D212" s="54">
        <v>18121.07</v>
      </c>
    </row>
    <row r="213" spans="1:4" x14ac:dyDescent="0.25">
      <c r="A213" s="56" t="s">
        <v>9</v>
      </c>
      <c r="B213" s="63"/>
      <c r="C213" s="66"/>
      <c r="D213" s="54">
        <v>18121.07</v>
      </c>
    </row>
    <row r="214" spans="1:4" ht="30" x14ac:dyDescent="0.25">
      <c r="A214" s="57" t="s">
        <v>23</v>
      </c>
      <c r="B214" s="63"/>
      <c r="C214" s="66"/>
      <c r="D214" s="54">
        <v>18121.07</v>
      </c>
    </row>
    <row r="215" spans="1:4" ht="31.5" x14ac:dyDescent="0.25">
      <c r="A215" s="65" t="s">
        <v>18</v>
      </c>
      <c r="B215" s="63"/>
      <c r="C215" s="66"/>
      <c r="D215" s="54">
        <v>19586.509999999998</v>
      </c>
    </row>
    <row r="216" spans="1:4" x14ac:dyDescent="0.25">
      <c r="A216" s="64" t="s">
        <v>925</v>
      </c>
      <c r="B216" s="63"/>
      <c r="C216" s="66"/>
      <c r="D216" s="54">
        <v>19586.509999999998</v>
      </c>
    </row>
    <row r="217" spans="1:4" ht="30" x14ac:dyDescent="0.25">
      <c r="A217" s="55" t="s">
        <v>18</v>
      </c>
      <c r="B217" s="63"/>
      <c r="C217" s="66"/>
      <c r="D217" s="54">
        <v>19586.509999999998</v>
      </c>
    </row>
    <row r="218" spans="1:4" x14ac:dyDescent="0.25">
      <c r="A218" s="56" t="s">
        <v>9</v>
      </c>
      <c r="B218" s="63"/>
      <c r="C218" s="66"/>
      <c r="D218" s="54">
        <v>19586.509999999998</v>
      </c>
    </row>
    <row r="219" spans="1:4" ht="30" x14ac:dyDescent="0.25">
      <c r="A219" s="57" t="s">
        <v>18</v>
      </c>
      <c r="B219" s="63"/>
      <c r="C219" s="66"/>
      <c r="D219" s="54">
        <v>19586.509999999998</v>
      </c>
    </row>
    <row r="220" spans="1:4" ht="31.5" x14ac:dyDescent="0.25">
      <c r="A220" s="65" t="s">
        <v>21</v>
      </c>
      <c r="B220" s="63"/>
      <c r="C220" s="66"/>
      <c r="D220" s="54">
        <v>78787.25</v>
      </c>
    </row>
    <row r="221" spans="1:4" x14ac:dyDescent="0.25">
      <c r="A221" s="64" t="s">
        <v>929</v>
      </c>
      <c r="B221" s="63"/>
      <c r="C221" s="66"/>
      <c r="D221" s="54">
        <v>78787.25</v>
      </c>
    </row>
    <row r="222" spans="1:4" ht="30" x14ac:dyDescent="0.25">
      <c r="A222" s="55" t="s">
        <v>21</v>
      </c>
      <c r="B222" s="63"/>
      <c r="C222" s="66"/>
      <c r="D222" s="54">
        <v>78787.25</v>
      </c>
    </row>
    <row r="223" spans="1:4" x14ac:dyDescent="0.25">
      <c r="A223" s="56" t="s">
        <v>9</v>
      </c>
      <c r="B223" s="63"/>
      <c r="C223" s="66"/>
      <c r="D223" s="54">
        <v>78787.25</v>
      </c>
    </row>
    <row r="224" spans="1:4" ht="30" x14ac:dyDescent="0.25">
      <c r="A224" s="57" t="s">
        <v>21</v>
      </c>
      <c r="B224" s="63"/>
      <c r="C224" s="66"/>
      <c r="D224" s="54">
        <v>78787.25</v>
      </c>
    </row>
    <row r="225" spans="1:4" ht="15.75" x14ac:dyDescent="0.25">
      <c r="A225" s="65" t="s">
        <v>16</v>
      </c>
      <c r="B225" s="63"/>
      <c r="C225" s="66"/>
      <c r="D225" s="54">
        <v>23636.18</v>
      </c>
    </row>
    <row r="226" spans="1:4" x14ac:dyDescent="0.25">
      <c r="A226" s="64" t="s">
        <v>930</v>
      </c>
      <c r="B226" s="63"/>
      <c r="C226" s="66"/>
      <c r="D226" s="54">
        <v>23636.18</v>
      </c>
    </row>
    <row r="227" spans="1:4" x14ac:dyDescent="0.25">
      <c r="A227" s="55" t="s">
        <v>16</v>
      </c>
      <c r="B227" s="63"/>
      <c r="C227" s="66"/>
      <c r="D227" s="54">
        <v>23636.18</v>
      </c>
    </row>
    <row r="228" spans="1:4" x14ac:dyDescent="0.25">
      <c r="A228" s="56" t="s">
        <v>9</v>
      </c>
      <c r="B228" s="63"/>
      <c r="C228" s="66"/>
      <c r="D228" s="54">
        <v>23636.18</v>
      </c>
    </row>
    <row r="229" spans="1:4" x14ac:dyDescent="0.25">
      <c r="A229" s="57" t="s">
        <v>16</v>
      </c>
      <c r="B229" s="63"/>
      <c r="C229" s="66"/>
      <c r="D229" s="54">
        <v>23636.18</v>
      </c>
    </row>
    <row r="230" spans="1:4" ht="31.5" x14ac:dyDescent="0.25">
      <c r="A230" s="65" t="s">
        <v>14</v>
      </c>
      <c r="B230" s="63"/>
      <c r="C230" s="66"/>
      <c r="D230" s="54">
        <v>11030.22</v>
      </c>
    </row>
    <row r="231" spans="1:4" x14ac:dyDescent="0.25">
      <c r="A231" s="64" t="s">
        <v>932</v>
      </c>
      <c r="B231" s="63"/>
      <c r="C231" s="66"/>
      <c r="D231" s="54">
        <v>11030.22</v>
      </c>
    </row>
    <row r="232" spans="1:4" ht="30" x14ac:dyDescent="0.25">
      <c r="A232" s="55" t="s">
        <v>14</v>
      </c>
      <c r="B232" s="63"/>
      <c r="C232" s="66"/>
      <c r="D232" s="54">
        <v>11030.22</v>
      </c>
    </row>
    <row r="233" spans="1:4" x14ac:dyDescent="0.25">
      <c r="A233" s="56" t="s">
        <v>9</v>
      </c>
      <c r="B233" s="63"/>
      <c r="C233" s="66"/>
      <c r="D233" s="54">
        <v>11030.22</v>
      </c>
    </row>
    <row r="234" spans="1:4" ht="30" x14ac:dyDescent="0.25">
      <c r="A234" s="57" t="s">
        <v>14</v>
      </c>
      <c r="B234" s="63"/>
      <c r="C234" s="66"/>
      <c r="D234" s="54">
        <v>11030.22</v>
      </c>
    </row>
    <row r="235" spans="1:4" ht="15.75" x14ac:dyDescent="0.25">
      <c r="A235" s="65" t="s">
        <v>17</v>
      </c>
      <c r="B235" s="63"/>
      <c r="C235" s="66"/>
      <c r="D235" s="54">
        <v>275755.38</v>
      </c>
    </row>
    <row r="236" spans="1:4" x14ac:dyDescent="0.25">
      <c r="A236" s="64" t="s">
        <v>931</v>
      </c>
      <c r="B236" s="63"/>
      <c r="C236" s="66"/>
      <c r="D236" s="54">
        <v>275755.38</v>
      </c>
    </row>
    <row r="237" spans="1:4" x14ac:dyDescent="0.25">
      <c r="A237" s="55" t="s">
        <v>17</v>
      </c>
      <c r="B237" s="63"/>
      <c r="C237" s="66"/>
      <c r="D237" s="54">
        <v>275755.38</v>
      </c>
    </row>
    <row r="238" spans="1:4" x14ac:dyDescent="0.25">
      <c r="A238" s="56" t="s">
        <v>9</v>
      </c>
      <c r="B238" s="63"/>
      <c r="C238" s="66"/>
      <c r="D238" s="54">
        <v>275755.38</v>
      </c>
    </row>
    <row r="239" spans="1:4" x14ac:dyDescent="0.25">
      <c r="A239" s="57" t="s">
        <v>17</v>
      </c>
      <c r="B239" s="63"/>
      <c r="C239" s="66"/>
      <c r="D239" s="54">
        <v>275755.38</v>
      </c>
    </row>
    <row r="240" spans="1:4" ht="31.5" x14ac:dyDescent="0.25">
      <c r="A240" s="65" t="s">
        <v>22</v>
      </c>
      <c r="B240" s="63"/>
      <c r="C240" s="66"/>
      <c r="D240" s="54">
        <v>64745</v>
      </c>
    </row>
    <row r="241" spans="1:4" x14ac:dyDescent="0.25">
      <c r="A241" s="64" t="s">
        <v>927</v>
      </c>
      <c r="B241" s="63"/>
      <c r="C241" s="66"/>
      <c r="D241" s="54">
        <v>64745</v>
      </c>
    </row>
    <row r="242" spans="1:4" ht="30" x14ac:dyDescent="0.25">
      <c r="A242" s="55" t="s">
        <v>22</v>
      </c>
      <c r="B242" s="63"/>
      <c r="C242" s="66"/>
      <c r="D242" s="54">
        <v>64745</v>
      </c>
    </row>
    <row r="243" spans="1:4" x14ac:dyDescent="0.25">
      <c r="A243" s="56" t="s">
        <v>9</v>
      </c>
      <c r="B243" s="63"/>
      <c r="C243" s="66"/>
      <c r="D243" s="54">
        <v>64745</v>
      </c>
    </row>
    <row r="244" spans="1:4" ht="30" x14ac:dyDescent="0.25">
      <c r="A244" s="57" t="s">
        <v>22</v>
      </c>
      <c r="B244" s="63"/>
      <c r="C244" s="66"/>
      <c r="D244" s="54">
        <v>64745</v>
      </c>
    </row>
    <row r="245" spans="1:4" ht="15.75" x14ac:dyDescent="0.25">
      <c r="A245" s="65" t="s">
        <v>12</v>
      </c>
      <c r="B245" s="63"/>
      <c r="C245" s="66"/>
      <c r="D245" s="54">
        <v>520417.37</v>
      </c>
    </row>
    <row r="246" spans="1:4" x14ac:dyDescent="0.25">
      <c r="A246" s="64" t="s">
        <v>921</v>
      </c>
      <c r="B246" s="63"/>
      <c r="C246" s="66"/>
      <c r="D246" s="54">
        <v>520417.37</v>
      </c>
    </row>
    <row r="247" spans="1:4" x14ac:dyDescent="0.25">
      <c r="A247" s="55" t="s">
        <v>12</v>
      </c>
      <c r="B247" s="63"/>
      <c r="C247" s="66"/>
      <c r="D247" s="54">
        <v>520417.37</v>
      </c>
    </row>
    <row r="248" spans="1:4" x14ac:dyDescent="0.25">
      <c r="A248" s="56" t="s">
        <v>9</v>
      </c>
      <c r="B248" s="63"/>
      <c r="C248" s="66"/>
      <c r="D248" s="54">
        <v>520417.37</v>
      </c>
    </row>
    <row r="249" spans="1:4" x14ac:dyDescent="0.25">
      <c r="A249" s="57" t="s">
        <v>12</v>
      </c>
      <c r="B249" s="63"/>
      <c r="C249" s="66"/>
      <c r="D249" s="54">
        <v>520417.37</v>
      </c>
    </row>
    <row r="250" spans="1:4" ht="15.75" x14ac:dyDescent="0.25">
      <c r="A250" s="65" t="s">
        <v>13</v>
      </c>
      <c r="B250" s="63"/>
      <c r="C250" s="66"/>
      <c r="D250" s="54">
        <v>32621.86</v>
      </c>
    </row>
    <row r="251" spans="1:4" x14ac:dyDescent="0.25">
      <c r="A251" s="64" t="s">
        <v>922</v>
      </c>
      <c r="B251" s="63"/>
      <c r="C251" s="66"/>
      <c r="D251" s="54">
        <v>32621.86</v>
      </c>
    </row>
    <row r="252" spans="1:4" x14ac:dyDescent="0.25">
      <c r="A252" s="55" t="s">
        <v>13</v>
      </c>
      <c r="B252" s="63"/>
      <c r="C252" s="66"/>
      <c r="D252" s="54">
        <v>32621.86</v>
      </c>
    </row>
    <row r="253" spans="1:4" x14ac:dyDescent="0.25">
      <c r="A253" s="56" t="s">
        <v>9</v>
      </c>
      <c r="B253" s="63"/>
      <c r="C253" s="66"/>
      <c r="D253" s="54">
        <v>32621.86</v>
      </c>
    </row>
    <row r="254" spans="1:4" x14ac:dyDescent="0.25">
      <c r="A254" s="57" t="s">
        <v>13</v>
      </c>
      <c r="B254" s="63"/>
      <c r="C254" s="66"/>
      <c r="D254" s="54">
        <v>32621.86</v>
      </c>
    </row>
    <row r="255" spans="1:4" ht="15.75" x14ac:dyDescent="0.25">
      <c r="A255" s="65" t="s">
        <v>602</v>
      </c>
      <c r="B255" s="63">
        <v>0.33</v>
      </c>
      <c r="C255" s="66">
        <v>0.42807692307692302</v>
      </c>
      <c r="D255" s="54">
        <v>23727214.869460005</v>
      </c>
    </row>
    <row r="256" spans="1:4" x14ac:dyDescent="0.25">
      <c r="A256" s="64" t="s">
        <v>926</v>
      </c>
      <c r="B256" s="63">
        <v>0.33</v>
      </c>
      <c r="C256" s="66">
        <v>0.42807692307692302</v>
      </c>
      <c r="D256" s="54">
        <v>23727214.869460005</v>
      </c>
    </row>
    <row r="257" spans="1:4" x14ac:dyDescent="0.25">
      <c r="A257" s="55" t="s">
        <v>685</v>
      </c>
      <c r="B257" s="63">
        <v>0.25</v>
      </c>
      <c r="C257" s="66">
        <v>0.25</v>
      </c>
      <c r="D257" s="54">
        <v>78787.25</v>
      </c>
    </row>
    <row r="258" spans="1:4" x14ac:dyDescent="0.25">
      <c r="A258" s="56" t="s">
        <v>686</v>
      </c>
      <c r="B258" s="63">
        <v>0.25</v>
      </c>
      <c r="C258" s="66">
        <v>0.25</v>
      </c>
      <c r="D258" s="54">
        <v>78787.25</v>
      </c>
    </row>
    <row r="259" spans="1:4" ht="30" x14ac:dyDescent="0.25">
      <c r="A259" s="57" t="s">
        <v>690</v>
      </c>
      <c r="B259" s="63">
        <v>0.25</v>
      </c>
      <c r="C259" s="66">
        <v>0.25</v>
      </c>
      <c r="D259" s="54">
        <v>0</v>
      </c>
    </row>
    <row r="260" spans="1:4" x14ac:dyDescent="0.25">
      <c r="A260" s="57" t="s">
        <v>687</v>
      </c>
      <c r="B260" s="63">
        <v>0.25</v>
      </c>
      <c r="C260" s="66">
        <v>0.25</v>
      </c>
      <c r="D260" s="54">
        <v>0</v>
      </c>
    </row>
    <row r="261" spans="1:4" x14ac:dyDescent="0.25">
      <c r="A261" s="57" t="s">
        <v>689</v>
      </c>
      <c r="B261" s="63">
        <v>0.25</v>
      </c>
      <c r="C261" s="66">
        <v>0.25</v>
      </c>
      <c r="D261" s="54">
        <v>78787.25</v>
      </c>
    </row>
    <row r="262" spans="1:4" ht="30" x14ac:dyDescent="0.25">
      <c r="A262" s="55" t="s">
        <v>627</v>
      </c>
      <c r="B262" s="63">
        <v>0.1</v>
      </c>
      <c r="C262" s="66">
        <v>0.56666666666666654</v>
      </c>
      <c r="D262" s="54">
        <v>23006464.959999997</v>
      </c>
    </row>
    <row r="263" spans="1:4" ht="30" x14ac:dyDescent="0.25">
      <c r="A263" s="56" t="s">
        <v>669</v>
      </c>
      <c r="B263" s="63">
        <v>0</v>
      </c>
      <c r="C263" s="66">
        <v>0.25</v>
      </c>
      <c r="D263" s="54">
        <v>0</v>
      </c>
    </row>
    <row r="264" spans="1:4" ht="30" x14ac:dyDescent="0.25">
      <c r="A264" s="57" t="s">
        <v>670</v>
      </c>
      <c r="B264" s="63">
        <v>0</v>
      </c>
      <c r="C264" s="66">
        <v>0.25</v>
      </c>
      <c r="D264" s="54">
        <v>0</v>
      </c>
    </row>
    <row r="265" spans="1:4" x14ac:dyDescent="0.25">
      <c r="A265" s="56" t="s">
        <v>664</v>
      </c>
      <c r="B265" s="63">
        <v>0</v>
      </c>
      <c r="C265" s="66">
        <v>0.25</v>
      </c>
      <c r="D265" s="54">
        <v>0</v>
      </c>
    </row>
    <row r="266" spans="1:4" ht="30" x14ac:dyDescent="0.25">
      <c r="A266" s="57" t="s">
        <v>665</v>
      </c>
      <c r="B266" s="63">
        <v>0</v>
      </c>
      <c r="C266" s="66">
        <v>0.25</v>
      </c>
      <c r="D266" s="54">
        <v>0</v>
      </c>
    </row>
    <row r="267" spans="1:4" ht="30" x14ac:dyDescent="0.25">
      <c r="A267" s="56" t="s">
        <v>667</v>
      </c>
      <c r="B267" s="63">
        <v>0</v>
      </c>
      <c r="C267" s="66">
        <v>0.25</v>
      </c>
      <c r="D267" s="54">
        <v>40796.04</v>
      </c>
    </row>
    <row r="268" spans="1:4" x14ac:dyDescent="0.25">
      <c r="A268" s="57" t="s">
        <v>668</v>
      </c>
      <c r="B268" s="63">
        <v>0</v>
      </c>
      <c r="C268" s="66">
        <v>0.25</v>
      </c>
      <c r="D268" s="54">
        <v>40796.04</v>
      </c>
    </row>
    <row r="269" spans="1:4" x14ac:dyDescent="0.25">
      <c r="A269" s="56" t="s">
        <v>662</v>
      </c>
      <c r="B269" s="63">
        <v>0</v>
      </c>
      <c r="C269" s="66">
        <v>0.2</v>
      </c>
      <c r="D269" s="54">
        <v>0</v>
      </c>
    </row>
    <row r="270" spans="1:4" ht="30" x14ac:dyDescent="0.25">
      <c r="A270" s="57" t="s">
        <v>663</v>
      </c>
      <c r="B270" s="63">
        <v>0</v>
      </c>
      <c r="C270" s="66">
        <v>0.2</v>
      </c>
      <c r="D270" s="54">
        <v>0</v>
      </c>
    </row>
    <row r="271" spans="1:4" x14ac:dyDescent="0.25">
      <c r="A271" s="56" t="s">
        <v>651</v>
      </c>
      <c r="B271" s="63">
        <v>0.1</v>
      </c>
      <c r="C271" s="66">
        <v>0.8</v>
      </c>
      <c r="D271" s="54">
        <v>3932215.25</v>
      </c>
    </row>
    <row r="272" spans="1:4" x14ac:dyDescent="0.25">
      <c r="A272" s="57" t="s">
        <v>652</v>
      </c>
      <c r="B272" s="63">
        <v>0.1</v>
      </c>
      <c r="C272" s="66">
        <v>0.8</v>
      </c>
      <c r="D272" s="54">
        <v>3932215.25</v>
      </c>
    </row>
    <row r="273" spans="1:4" x14ac:dyDescent="0.25">
      <c r="A273" s="56" t="s">
        <v>633</v>
      </c>
      <c r="B273" s="63"/>
      <c r="C273" s="66">
        <v>0.8</v>
      </c>
      <c r="D273" s="54">
        <v>5400000</v>
      </c>
    </row>
    <row r="274" spans="1:4" x14ac:dyDescent="0.25">
      <c r="A274" s="57" t="s">
        <v>634</v>
      </c>
      <c r="B274" s="63"/>
      <c r="C274" s="66">
        <v>0.8</v>
      </c>
      <c r="D274" s="54">
        <v>5400000</v>
      </c>
    </row>
    <row r="275" spans="1:4" x14ac:dyDescent="0.25">
      <c r="A275" s="56" t="s">
        <v>636</v>
      </c>
      <c r="B275" s="63"/>
      <c r="C275" s="66">
        <v>0.8</v>
      </c>
      <c r="D275" s="54">
        <v>1375000</v>
      </c>
    </row>
    <row r="276" spans="1:4" x14ac:dyDescent="0.25">
      <c r="A276" s="57" t="s">
        <v>637</v>
      </c>
      <c r="B276" s="63"/>
      <c r="C276" s="66">
        <v>0.8</v>
      </c>
      <c r="D276" s="54">
        <v>1375000</v>
      </c>
    </row>
    <row r="277" spans="1:4" x14ac:dyDescent="0.25">
      <c r="A277" s="56" t="s">
        <v>639</v>
      </c>
      <c r="B277" s="63"/>
      <c r="C277" s="66">
        <v>0.8</v>
      </c>
      <c r="D277" s="54">
        <v>3500000</v>
      </c>
    </row>
    <row r="278" spans="1:4" x14ac:dyDescent="0.25">
      <c r="A278" s="57" t="s">
        <v>640</v>
      </c>
      <c r="B278" s="63"/>
      <c r="C278" s="66">
        <v>0.8</v>
      </c>
      <c r="D278" s="54">
        <v>3500000</v>
      </c>
    </row>
    <row r="279" spans="1:4" x14ac:dyDescent="0.25">
      <c r="A279" s="56" t="s">
        <v>642</v>
      </c>
      <c r="B279" s="63"/>
      <c r="C279" s="66">
        <v>0.8</v>
      </c>
      <c r="D279" s="54">
        <v>3575755.02</v>
      </c>
    </row>
    <row r="280" spans="1:4" x14ac:dyDescent="0.25">
      <c r="A280" s="57" t="s">
        <v>643</v>
      </c>
      <c r="B280" s="63"/>
      <c r="C280" s="66">
        <v>0.8</v>
      </c>
      <c r="D280" s="54">
        <v>3575755.02</v>
      </c>
    </row>
    <row r="281" spans="1:4" x14ac:dyDescent="0.25">
      <c r="A281" s="56" t="s">
        <v>645</v>
      </c>
      <c r="B281" s="63"/>
      <c r="C281" s="66">
        <v>0.8</v>
      </c>
      <c r="D281" s="54">
        <v>3182698.65</v>
      </c>
    </row>
    <row r="282" spans="1:4" ht="30" x14ac:dyDescent="0.25">
      <c r="A282" s="57" t="s">
        <v>646</v>
      </c>
      <c r="B282" s="63"/>
      <c r="C282" s="66">
        <v>0.8</v>
      </c>
      <c r="D282" s="54">
        <v>3182698.65</v>
      </c>
    </row>
    <row r="283" spans="1:4" x14ac:dyDescent="0.25">
      <c r="A283" s="56" t="s">
        <v>658</v>
      </c>
      <c r="B283" s="63"/>
      <c r="C283" s="66">
        <v>0.25</v>
      </c>
      <c r="D283" s="54">
        <v>0</v>
      </c>
    </row>
    <row r="284" spans="1:4" x14ac:dyDescent="0.25">
      <c r="A284" s="57" t="s">
        <v>666</v>
      </c>
      <c r="B284" s="63"/>
      <c r="C284" s="66">
        <v>0.25</v>
      </c>
      <c r="D284" s="54">
        <v>0</v>
      </c>
    </row>
    <row r="285" spans="1:4" x14ac:dyDescent="0.25">
      <c r="A285" s="56" t="s">
        <v>630</v>
      </c>
      <c r="B285" s="63"/>
      <c r="C285" s="66">
        <v>0.8</v>
      </c>
      <c r="D285" s="54">
        <v>2000000</v>
      </c>
    </row>
    <row r="286" spans="1:4" ht="45" x14ac:dyDescent="0.25">
      <c r="A286" s="57" t="s">
        <v>631</v>
      </c>
      <c r="B286" s="63"/>
      <c r="C286" s="66">
        <v>0.8</v>
      </c>
      <c r="D286" s="54">
        <v>2000000</v>
      </c>
    </row>
    <row r="287" spans="1:4" x14ac:dyDescent="0.25">
      <c r="A287" s="55" t="s">
        <v>610</v>
      </c>
      <c r="B287" s="63">
        <v>0.25</v>
      </c>
      <c r="C287" s="66">
        <v>0.375</v>
      </c>
      <c r="D287" s="54">
        <v>1536.35</v>
      </c>
    </row>
    <row r="288" spans="1:4" x14ac:dyDescent="0.25">
      <c r="A288" s="56" t="s">
        <v>622</v>
      </c>
      <c r="B288" s="63"/>
      <c r="C288" s="66">
        <v>0.5</v>
      </c>
      <c r="D288" s="54">
        <v>748.48</v>
      </c>
    </row>
    <row r="289" spans="1:4" x14ac:dyDescent="0.25">
      <c r="A289" s="57" t="s">
        <v>626</v>
      </c>
      <c r="B289" s="63"/>
      <c r="C289" s="66">
        <v>0.5</v>
      </c>
      <c r="D289" s="54">
        <v>748.48</v>
      </c>
    </row>
    <row r="290" spans="1:4" x14ac:dyDescent="0.25">
      <c r="A290" s="56" t="s">
        <v>611</v>
      </c>
      <c r="B290" s="63">
        <v>0.25</v>
      </c>
      <c r="C290" s="66">
        <v>0.25</v>
      </c>
      <c r="D290" s="54">
        <v>787.87</v>
      </c>
    </row>
    <row r="291" spans="1:4" x14ac:dyDescent="0.25">
      <c r="A291" s="57" t="s">
        <v>612</v>
      </c>
      <c r="B291" s="63">
        <v>0.25</v>
      </c>
      <c r="C291" s="66">
        <v>0.25</v>
      </c>
      <c r="D291" s="54">
        <v>787.87</v>
      </c>
    </row>
    <row r="292" spans="1:4" ht="30" x14ac:dyDescent="0.25">
      <c r="A292" s="55" t="s">
        <v>672</v>
      </c>
      <c r="B292" s="63">
        <v>0.33</v>
      </c>
      <c r="C292" s="66">
        <v>0.29714285714285715</v>
      </c>
      <c r="D292" s="54">
        <v>293837.05</v>
      </c>
    </row>
    <row r="293" spans="1:4" x14ac:dyDescent="0.25">
      <c r="A293" s="56" t="s">
        <v>9</v>
      </c>
      <c r="B293" s="63">
        <v>0.33</v>
      </c>
      <c r="C293" s="66">
        <v>0.29714285714285715</v>
      </c>
      <c r="D293" s="54">
        <v>293837.05</v>
      </c>
    </row>
    <row r="294" spans="1:4" x14ac:dyDescent="0.25">
      <c r="A294" s="57" t="s">
        <v>674</v>
      </c>
      <c r="B294" s="63">
        <v>0.25</v>
      </c>
      <c r="C294" s="66">
        <v>0.25</v>
      </c>
      <c r="D294" s="54">
        <v>51211.71</v>
      </c>
    </row>
    <row r="295" spans="1:4" x14ac:dyDescent="0.25">
      <c r="A295" s="57" t="s">
        <v>680</v>
      </c>
      <c r="B295" s="63">
        <v>0.25</v>
      </c>
      <c r="C295" s="66">
        <v>0.25</v>
      </c>
      <c r="D295" s="54">
        <v>21272.560000000001</v>
      </c>
    </row>
    <row r="296" spans="1:4" x14ac:dyDescent="0.25">
      <c r="A296" s="57" t="s">
        <v>683</v>
      </c>
      <c r="B296" s="63"/>
      <c r="C296" s="66">
        <v>0.5</v>
      </c>
      <c r="D296" s="54">
        <v>2363.62</v>
      </c>
    </row>
    <row r="297" spans="1:4" x14ac:dyDescent="0.25">
      <c r="A297" s="57" t="s">
        <v>681</v>
      </c>
      <c r="B297" s="63">
        <v>0.33</v>
      </c>
      <c r="C297" s="66">
        <v>0.33</v>
      </c>
      <c r="D297" s="54">
        <v>2757.55</v>
      </c>
    </row>
    <row r="298" spans="1:4" x14ac:dyDescent="0.25">
      <c r="A298" s="57" t="s">
        <v>682</v>
      </c>
      <c r="B298" s="63">
        <v>0.25</v>
      </c>
      <c r="C298" s="66">
        <v>0.25</v>
      </c>
      <c r="D298" s="54">
        <v>25211.919999999998</v>
      </c>
    </row>
    <row r="299" spans="1:4" x14ac:dyDescent="0.25">
      <c r="A299" s="57" t="s">
        <v>675</v>
      </c>
      <c r="B299" s="63">
        <v>0.25</v>
      </c>
      <c r="C299" s="66">
        <v>0.25</v>
      </c>
      <c r="D299" s="54">
        <v>7878.73</v>
      </c>
    </row>
    <row r="300" spans="1:4" x14ac:dyDescent="0.25">
      <c r="A300" s="57" t="s">
        <v>673</v>
      </c>
      <c r="B300" s="63">
        <v>0.25</v>
      </c>
      <c r="C300" s="66">
        <v>0.25</v>
      </c>
      <c r="D300" s="54">
        <v>183140.96</v>
      </c>
    </row>
    <row r="301" spans="1:4" x14ac:dyDescent="0.25">
      <c r="A301" s="55" t="s">
        <v>98</v>
      </c>
      <c r="B301" s="63"/>
      <c r="C301" s="66"/>
      <c r="D301" s="54">
        <v>342768.06946000003</v>
      </c>
    </row>
    <row r="302" spans="1:4" x14ac:dyDescent="0.25">
      <c r="A302" s="56" t="s">
        <v>9</v>
      </c>
      <c r="B302" s="63"/>
      <c r="C302" s="66"/>
      <c r="D302" s="54">
        <v>342768.06946000003</v>
      </c>
    </row>
    <row r="303" spans="1:4" x14ac:dyDescent="0.25">
      <c r="A303" s="57" t="s">
        <v>101</v>
      </c>
      <c r="B303" s="63"/>
      <c r="C303" s="66"/>
      <c r="D303" s="54">
        <v>18907.2</v>
      </c>
    </row>
    <row r="304" spans="1:4" x14ac:dyDescent="0.25">
      <c r="A304" s="57" t="s">
        <v>102</v>
      </c>
      <c r="B304" s="63"/>
      <c r="C304" s="66"/>
      <c r="D304" s="54">
        <v>13197.93397</v>
      </c>
    </row>
    <row r="305" spans="1:4" x14ac:dyDescent="0.25">
      <c r="A305" s="57" t="s">
        <v>99</v>
      </c>
      <c r="B305" s="63"/>
      <c r="C305" s="66"/>
      <c r="D305" s="54">
        <v>45809.674290000003</v>
      </c>
    </row>
    <row r="306" spans="1:4" x14ac:dyDescent="0.25">
      <c r="A306" s="57" t="s">
        <v>100</v>
      </c>
      <c r="B306" s="63"/>
      <c r="C306" s="66"/>
      <c r="D306" s="54">
        <v>264853.26120000001</v>
      </c>
    </row>
    <row r="307" spans="1:4" ht="45" x14ac:dyDescent="0.25">
      <c r="A307" s="55" t="s">
        <v>603</v>
      </c>
      <c r="B307" s="63">
        <v>0.25</v>
      </c>
      <c r="C307" s="66">
        <v>0.375</v>
      </c>
      <c r="D307" s="54">
        <v>3821.19</v>
      </c>
    </row>
    <row r="308" spans="1:4" x14ac:dyDescent="0.25">
      <c r="A308" s="56" t="s">
        <v>9</v>
      </c>
      <c r="B308" s="63">
        <v>0.25</v>
      </c>
      <c r="C308" s="66">
        <v>0.375</v>
      </c>
      <c r="D308" s="54">
        <v>3821.19</v>
      </c>
    </row>
    <row r="309" spans="1:4" ht="30" x14ac:dyDescent="0.25">
      <c r="A309" s="57" t="s">
        <v>607</v>
      </c>
      <c r="B309" s="63"/>
      <c r="C309" s="66">
        <v>0.5</v>
      </c>
      <c r="D309" s="54">
        <v>2245.44</v>
      </c>
    </row>
    <row r="310" spans="1:4" x14ac:dyDescent="0.25">
      <c r="A310" s="57" t="s">
        <v>604</v>
      </c>
      <c r="B310" s="63">
        <v>0.25</v>
      </c>
      <c r="C310" s="66">
        <v>0.25</v>
      </c>
      <c r="D310" s="54">
        <v>1575.75</v>
      </c>
    </row>
    <row r="311" spans="1:4" ht="15.75" x14ac:dyDescent="0.25">
      <c r="A311" s="65" t="s">
        <v>758</v>
      </c>
      <c r="B311" s="63">
        <v>0.25</v>
      </c>
      <c r="C311" s="66">
        <v>0.25</v>
      </c>
      <c r="D311" s="54">
        <v>439283.67096000002</v>
      </c>
    </row>
    <row r="312" spans="1:4" x14ac:dyDescent="0.25">
      <c r="A312" s="64" t="s">
        <v>923</v>
      </c>
      <c r="B312" s="63">
        <v>0.25</v>
      </c>
      <c r="C312" s="66">
        <v>0.25</v>
      </c>
      <c r="D312" s="54">
        <v>439283.67096000002</v>
      </c>
    </row>
    <row r="313" spans="1:4" ht="30" x14ac:dyDescent="0.25">
      <c r="A313" s="55" t="s">
        <v>791</v>
      </c>
      <c r="B313" s="63">
        <v>0</v>
      </c>
      <c r="C313" s="66">
        <v>0.25</v>
      </c>
      <c r="D313" s="54">
        <v>1575.74</v>
      </c>
    </row>
    <row r="314" spans="1:4" x14ac:dyDescent="0.25">
      <c r="A314" s="56" t="s">
        <v>792</v>
      </c>
      <c r="B314" s="63">
        <v>0</v>
      </c>
      <c r="C314" s="66">
        <v>0.25</v>
      </c>
      <c r="D314" s="54">
        <v>1575.74</v>
      </c>
    </row>
    <row r="315" spans="1:4" ht="30" x14ac:dyDescent="0.25">
      <c r="A315" s="57" t="s">
        <v>798</v>
      </c>
      <c r="B315" s="63">
        <v>0</v>
      </c>
      <c r="C315" s="66">
        <v>0.25</v>
      </c>
      <c r="D315" s="54">
        <v>787.87</v>
      </c>
    </row>
    <row r="316" spans="1:4" ht="45" x14ac:dyDescent="0.25">
      <c r="A316" s="57" t="s">
        <v>793</v>
      </c>
      <c r="B316" s="63">
        <v>0</v>
      </c>
      <c r="C316" s="66">
        <v>0.25</v>
      </c>
      <c r="D316" s="54">
        <v>787.87</v>
      </c>
    </row>
    <row r="317" spans="1:4" x14ac:dyDescent="0.25">
      <c r="A317" s="55" t="s">
        <v>785</v>
      </c>
      <c r="B317" s="63">
        <v>0</v>
      </c>
      <c r="C317" s="66">
        <v>0.25</v>
      </c>
      <c r="D317" s="54">
        <v>11818.09</v>
      </c>
    </row>
    <row r="318" spans="1:4" x14ac:dyDescent="0.25">
      <c r="A318" s="56" t="s">
        <v>786</v>
      </c>
      <c r="B318" s="63">
        <v>0</v>
      </c>
      <c r="C318" s="66">
        <v>0.25</v>
      </c>
      <c r="D318" s="54">
        <v>11818.09</v>
      </c>
    </row>
    <row r="319" spans="1:4" x14ac:dyDescent="0.25">
      <c r="A319" s="57" t="s">
        <v>787</v>
      </c>
      <c r="B319" s="63">
        <v>0</v>
      </c>
      <c r="C319" s="66">
        <v>0.25</v>
      </c>
      <c r="D319" s="54">
        <v>11818.09</v>
      </c>
    </row>
    <row r="320" spans="1:4" ht="30" x14ac:dyDescent="0.25">
      <c r="A320" s="57" t="s">
        <v>789</v>
      </c>
      <c r="B320" s="63">
        <v>0</v>
      </c>
      <c r="C320" s="66">
        <v>0.25</v>
      </c>
      <c r="D320" s="54">
        <v>0</v>
      </c>
    </row>
    <row r="321" spans="1:4" x14ac:dyDescent="0.25">
      <c r="A321" s="55" t="s">
        <v>759</v>
      </c>
      <c r="B321" s="63">
        <v>0.25</v>
      </c>
      <c r="C321" s="66">
        <v>0.25</v>
      </c>
      <c r="D321" s="54">
        <v>9454.4700000000012</v>
      </c>
    </row>
    <row r="322" spans="1:4" x14ac:dyDescent="0.25">
      <c r="A322" s="56" t="s">
        <v>760</v>
      </c>
      <c r="B322" s="63">
        <v>0.25</v>
      </c>
      <c r="C322" s="66">
        <v>0.25</v>
      </c>
      <c r="D322" s="54">
        <v>5121.17</v>
      </c>
    </row>
    <row r="323" spans="1:4" ht="30" x14ac:dyDescent="0.25">
      <c r="A323" s="57" t="s">
        <v>769</v>
      </c>
      <c r="B323" s="63">
        <v>0.25</v>
      </c>
      <c r="C323" s="66">
        <v>0.25</v>
      </c>
      <c r="D323" s="54">
        <v>0</v>
      </c>
    </row>
    <row r="324" spans="1:4" ht="30" x14ac:dyDescent="0.25">
      <c r="A324" s="57" t="s">
        <v>770</v>
      </c>
      <c r="B324" s="63">
        <v>0.25</v>
      </c>
      <c r="C324" s="66">
        <v>0.25</v>
      </c>
      <c r="D324" s="54">
        <v>3939.36</v>
      </c>
    </row>
    <row r="325" spans="1:4" x14ac:dyDescent="0.25">
      <c r="A325" s="57" t="s">
        <v>761</v>
      </c>
      <c r="B325" s="63">
        <v>0.25</v>
      </c>
      <c r="C325" s="66">
        <v>0.25</v>
      </c>
      <c r="D325" s="54">
        <v>1181.81</v>
      </c>
    </row>
    <row r="326" spans="1:4" ht="30" x14ac:dyDescent="0.25">
      <c r="A326" s="56" t="s">
        <v>771</v>
      </c>
      <c r="B326" s="63">
        <v>0</v>
      </c>
      <c r="C326" s="66">
        <v>0.25</v>
      </c>
      <c r="D326" s="54">
        <v>3545.43</v>
      </c>
    </row>
    <row r="327" spans="1:4" x14ac:dyDescent="0.25">
      <c r="A327" s="57" t="s">
        <v>772</v>
      </c>
      <c r="B327" s="63">
        <v>0</v>
      </c>
      <c r="C327" s="66">
        <v>0.25</v>
      </c>
      <c r="D327" s="54">
        <v>3545.43</v>
      </c>
    </row>
    <row r="328" spans="1:4" ht="30" x14ac:dyDescent="0.25">
      <c r="A328" s="56" t="s">
        <v>764</v>
      </c>
      <c r="B328" s="63">
        <v>0</v>
      </c>
      <c r="C328" s="66">
        <v>0.25</v>
      </c>
      <c r="D328" s="54">
        <v>787.87</v>
      </c>
    </row>
    <row r="329" spans="1:4" x14ac:dyDescent="0.25">
      <c r="A329" s="57" t="s">
        <v>773</v>
      </c>
      <c r="B329" s="63">
        <v>0</v>
      </c>
      <c r="C329" s="66">
        <v>0.25</v>
      </c>
      <c r="D329" s="54">
        <v>787.87</v>
      </c>
    </row>
    <row r="330" spans="1:4" x14ac:dyDescent="0.25">
      <c r="A330" s="55" t="s">
        <v>98</v>
      </c>
      <c r="B330" s="63"/>
      <c r="C330" s="66"/>
      <c r="D330" s="54">
        <v>416435.37096000003</v>
      </c>
    </row>
    <row r="331" spans="1:4" x14ac:dyDescent="0.25">
      <c r="A331" s="56" t="s">
        <v>9</v>
      </c>
      <c r="B331" s="63"/>
      <c r="C331" s="66"/>
      <c r="D331" s="54">
        <v>416435.37096000003</v>
      </c>
    </row>
    <row r="332" spans="1:4" x14ac:dyDescent="0.25">
      <c r="A332" s="57" t="s">
        <v>101</v>
      </c>
      <c r="B332" s="63"/>
      <c r="C332" s="66"/>
      <c r="D332" s="54">
        <v>28360.799999999999</v>
      </c>
    </row>
    <row r="333" spans="1:4" x14ac:dyDescent="0.25">
      <c r="A333" s="57" t="s">
        <v>102</v>
      </c>
      <c r="B333" s="63"/>
      <c r="C333" s="66"/>
      <c r="D333" s="54">
        <v>12888.143190000001</v>
      </c>
    </row>
    <row r="334" spans="1:4" x14ac:dyDescent="0.25">
      <c r="A334" s="57" t="s">
        <v>99</v>
      </c>
      <c r="B334" s="63"/>
      <c r="C334" s="66"/>
      <c r="D334" s="54">
        <v>67718.719259999998</v>
      </c>
    </row>
    <row r="335" spans="1:4" x14ac:dyDescent="0.25">
      <c r="A335" s="57" t="s">
        <v>100</v>
      </c>
      <c r="B335" s="63"/>
      <c r="C335" s="66"/>
      <c r="D335" s="54">
        <v>307467.70851000003</v>
      </c>
    </row>
    <row r="336" spans="1:4" ht="15.75" x14ac:dyDescent="0.25">
      <c r="A336" s="65" t="s">
        <v>691</v>
      </c>
      <c r="B336" s="63">
        <v>0.5</v>
      </c>
      <c r="C336" s="66">
        <v>0.31</v>
      </c>
      <c r="D336" s="54">
        <v>3585571.6271999995</v>
      </c>
    </row>
    <row r="337" spans="1:4" x14ac:dyDescent="0.25">
      <c r="A337" s="64" t="s">
        <v>924</v>
      </c>
      <c r="B337" s="63">
        <v>0.3</v>
      </c>
      <c r="C337" s="66">
        <v>0.32500000000000001</v>
      </c>
      <c r="D337" s="54">
        <v>1250356.0372000001</v>
      </c>
    </row>
    <row r="338" spans="1:4" x14ac:dyDescent="0.25">
      <c r="A338" s="55" t="s">
        <v>749</v>
      </c>
      <c r="B338" s="63">
        <v>0</v>
      </c>
      <c r="C338" s="66">
        <v>0.25</v>
      </c>
      <c r="D338" s="54">
        <v>51999.59</v>
      </c>
    </row>
    <row r="339" spans="1:4" x14ac:dyDescent="0.25">
      <c r="A339" s="56" t="s">
        <v>750</v>
      </c>
      <c r="B339" s="63">
        <v>0</v>
      </c>
      <c r="C339" s="66">
        <v>0.25</v>
      </c>
      <c r="D339" s="54">
        <v>4727.24</v>
      </c>
    </row>
    <row r="340" spans="1:4" x14ac:dyDescent="0.25">
      <c r="A340" s="57" t="s">
        <v>751</v>
      </c>
      <c r="B340" s="63">
        <v>0</v>
      </c>
      <c r="C340" s="66">
        <v>0.25</v>
      </c>
      <c r="D340" s="54">
        <v>4727.24</v>
      </c>
    </row>
    <row r="341" spans="1:4" x14ac:dyDescent="0.25">
      <c r="A341" s="56" t="s">
        <v>753</v>
      </c>
      <c r="B341" s="63">
        <v>0</v>
      </c>
      <c r="C341" s="66">
        <v>0.25</v>
      </c>
      <c r="D341" s="54">
        <v>47272.35</v>
      </c>
    </row>
    <row r="342" spans="1:4" x14ac:dyDescent="0.25">
      <c r="A342" s="57" t="s">
        <v>754</v>
      </c>
      <c r="B342" s="63">
        <v>0</v>
      </c>
      <c r="C342" s="66">
        <v>0.25</v>
      </c>
      <c r="D342" s="54">
        <v>47272.35</v>
      </c>
    </row>
    <row r="343" spans="1:4" x14ac:dyDescent="0.25">
      <c r="A343" s="55" t="s">
        <v>756</v>
      </c>
      <c r="B343" s="63"/>
      <c r="C343" s="66">
        <v>0.25</v>
      </c>
      <c r="D343" s="54">
        <v>5909.04</v>
      </c>
    </row>
    <row r="344" spans="1:4" x14ac:dyDescent="0.25">
      <c r="A344" s="56" t="s">
        <v>9</v>
      </c>
      <c r="B344" s="63"/>
      <c r="C344" s="66">
        <v>0.25</v>
      </c>
      <c r="D344" s="54">
        <v>5909.04</v>
      </c>
    </row>
    <row r="345" spans="1:4" x14ac:dyDescent="0.25">
      <c r="A345" s="57" t="s">
        <v>757</v>
      </c>
      <c r="B345" s="63"/>
      <c r="C345" s="66">
        <v>0.25</v>
      </c>
      <c r="D345" s="54">
        <v>5909.04</v>
      </c>
    </row>
    <row r="346" spans="1:4" ht="30" x14ac:dyDescent="0.25">
      <c r="A346" s="55" t="s">
        <v>740</v>
      </c>
      <c r="B346" s="63">
        <v>0</v>
      </c>
      <c r="C346" s="66">
        <v>0.33333333333333331</v>
      </c>
      <c r="D346" s="54">
        <v>100847.68999999999</v>
      </c>
    </row>
    <row r="347" spans="1:4" x14ac:dyDescent="0.25">
      <c r="A347" s="56" t="s">
        <v>9</v>
      </c>
      <c r="B347" s="63"/>
      <c r="C347" s="66">
        <v>0.375</v>
      </c>
      <c r="D347" s="54">
        <v>77211.509999999995</v>
      </c>
    </row>
    <row r="348" spans="1:4" ht="30" x14ac:dyDescent="0.25">
      <c r="A348" s="57" t="s">
        <v>746</v>
      </c>
      <c r="B348" s="63"/>
      <c r="C348" s="66">
        <v>0.5</v>
      </c>
      <c r="D348" s="54">
        <v>7878.73</v>
      </c>
    </row>
    <row r="349" spans="1:4" x14ac:dyDescent="0.25">
      <c r="A349" s="57" t="s">
        <v>745</v>
      </c>
      <c r="B349" s="63"/>
      <c r="C349" s="66">
        <v>0.25</v>
      </c>
      <c r="D349" s="54">
        <v>63029.8</v>
      </c>
    </row>
    <row r="350" spans="1:4" x14ac:dyDescent="0.25">
      <c r="A350" s="57" t="s">
        <v>747</v>
      </c>
      <c r="B350" s="63"/>
      <c r="C350" s="66">
        <v>0.5</v>
      </c>
      <c r="D350" s="54">
        <v>3939.36</v>
      </c>
    </row>
    <row r="351" spans="1:4" x14ac:dyDescent="0.25">
      <c r="A351" s="57" t="s">
        <v>744</v>
      </c>
      <c r="B351" s="63"/>
      <c r="C351" s="66">
        <v>0.25</v>
      </c>
      <c r="D351" s="54">
        <v>2363.62</v>
      </c>
    </row>
    <row r="352" spans="1:4" x14ac:dyDescent="0.25">
      <c r="A352" s="56" t="s">
        <v>741</v>
      </c>
      <c r="B352" s="63">
        <v>0</v>
      </c>
      <c r="C352" s="66">
        <v>0.25</v>
      </c>
      <c r="D352" s="54">
        <v>11818.09</v>
      </c>
    </row>
    <row r="353" spans="1:4" x14ac:dyDescent="0.25">
      <c r="A353" s="57" t="s">
        <v>742</v>
      </c>
      <c r="B353" s="63">
        <v>0</v>
      </c>
      <c r="C353" s="66">
        <v>0.25</v>
      </c>
      <c r="D353" s="54">
        <v>11818.09</v>
      </c>
    </row>
    <row r="354" spans="1:4" x14ac:dyDescent="0.25">
      <c r="A354" s="56" t="s">
        <v>748</v>
      </c>
      <c r="B354" s="63">
        <v>0</v>
      </c>
      <c r="C354" s="66">
        <v>0.25</v>
      </c>
      <c r="D354" s="54">
        <v>11818.09</v>
      </c>
    </row>
    <row r="355" spans="1:4" x14ac:dyDescent="0.25">
      <c r="A355" s="57" t="s">
        <v>916</v>
      </c>
      <c r="B355" s="63">
        <v>0</v>
      </c>
      <c r="C355" s="66">
        <v>0.25</v>
      </c>
      <c r="D355" s="54">
        <v>11818.09</v>
      </c>
    </row>
    <row r="356" spans="1:4" ht="30" x14ac:dyDescent="0.25">
      <c r="A356" s="55" t="s">
        <v>713</v>
      </c>
      <c r="B356" s="63">
        <v>0.3</v>
      </c>
      <c r="C356" s="66">
        <v>0.3833333333333333</v>
      </c>
      <c r="D356" s="54">
        <v>293088.57999999996</v>
      </c>
    </row>
    <row r="357" spans="1:4" x14ac:dyDescent="0.25">
      <c r="A357" s="56" t="s">
        <v>726</v>
      </c>
      <c r="B357" s="63">
        <v>0.3</v>
      </c>
      <c r="C357" s="66">
        <v>0.7</v>
      </c>
      <c r="D357" s="54">
        <v>78787.25</v>
      </c>
    </row>
    <row r="358" spans="1:4" x14ac:dyDescent="0.25">
      <c r="A358" s="57" t="s">
        <v>727</v>
      </c>
      <c r="B358" s="63">
        <v>0.3</v>
      </c>
      <c r="C358" s="66">
        <v>0.7</v>
      </c>
      <c r="D358" s="54">
        <v>78787.25</v>
      </c>
    </row>
    <row r="359" spans="1:4" x14ac:dyDescent="0.25">
      <c r="A359" s="56" t="s">
        <v>723</v>
      </c>
      <c r="B359" s="63">
        <v>0</v>
      </c>
      <c r="C359" s="66">
        <v>0.2</v>
      </c>
      <c r="D359" s="54">
        <v>1575.75</v>
      </c>
    </row>
    <row r="360" spans="1:4" x14ac:dyDescent="0.25">
      <c r="A360" s="57" t="s">
        <v>724</v>
      </c>
      <c r="B360" s="63">
        <v>0</v>
      </c>
      <c r="C360" s="66">
        <v>0.2</v>
      </c>
      <c r="D360" s="54">
        <v>1575.75</v>
      </c>
    </row>
    <row r="361" spans="1:4" x14ac:dyDescent="0.25">
      <c r="A361" s="56" t="s">
        <v>718</v>
      </c>
      <c r="B361" s="63">
        <v>0</v>
      </c>
      <c r="C361" s="66">
        <v>0.25</v>
      </c>
      <c r="D361" s="54">
        <v>212725.58</v>
      </c>
    </row>
    <row r="362" spans="1:4" x14ac:dyDescent="0.25">
      <c r="A362" s="57" t="s">
        <v>719</v>
      </c>
      <c r="B362" s="63">
        <v>0</v>
      </c>
      <c r="C362" s="66">
        <v>0.25</v>
      </c>
      <c r="D362" s="54">
        <v>212725.58</v>
      </c>
    </row>
    <row r="363" spans="1:4" x14ac:dyDescent="0.25">
      <c r="A363" s="55" t="s">
        <v>98</v>
      </c>
      <c r="B363" s="63"/>
      <c r="C363" s="66"/>
      <c r="D363" s="54">
        <v>798511.1372</v>
      </c>
    </row>
    <row r="364" spans="1:4" x14ac:dyDescent="0.25">
      <c r="A364" s="56" t="s">
        <v>9</v>
      </c>
      <c r="B364" s="63"/>
      <c r="C364" s="66"/>
      <c r="D364" s="54">
        <v>798511.1372</v>
      </c>
    </row>
    <row r="365" spans="1:4" x14ac:dyDescent="0.25">
      <c r="A365" s="57" t="s">
        <v>101</v>
      </c>
      <c r="B365" s="63"/>
      <c r="C365" s="66"/>
      <c r="D365" s="54">
        <v>49631.4</v>
      </c>
    </row>
    <row r="366" spans="1:4" x14ac:dyDescent="0.25">
      <c r="A366" s="57" t="s">
        <v>102</v>
      </c>
      <c r="B366" s="63"/>
      <c r="C366" s="66"/>
      <c r="D366" s="54">
        <v>35308.040860000001</v>
      </c>
    </row>
    <row r="367" spans="1:4" x14ac:dyDescent="0.25">
      <c r="A367" s="57" t="s">
        <v>99</v>
      </c>
      <c r="B367" s="63"/>
      <c r="C367" s="66"/>
      <c r="D367" s="54">
        <v>104061.48109</v>
      </c>
    </row>
    <row r="368" spans="1:4" x14ac:dyDescent="0.25">
      <c r="A368" s="57" t="s">
        <v>100</v>
      </c>
      <c r="B368" s="63"/>
      <c r="C368" s="66"/>
      <c r="D368" s="54">
        <v>609510.21525000001</v>
      </c>
    </row>
    <row r="369" spans="1:4" x14ac:dyDescent="0.25">
      <c r="A369" s="64" t="s">
        <v>932</v>
      </c>
      <c r="B369" s="63">
        <v>0</v>
      </c>
      <c r="C369" s="66">
        <v>0.25</v>
      </c>
      <c r="D369" s="54">
        <v>391022</v>
      </c>
    </row>
    <row r="370" spans="1:4" ht="30" x14ac:dyDescent="0.25">
      <c r="A370" s="55" t="s">
        <v>692</v>
      </c>
      <c r="B370" s="63">
        <v>0</v>
      </c>
      <c r="C370" s="66">
        <v>0.25</v>
      </c>
      <c r="D370" s="54">
        <v>391022</v>
      </c>
    </row>
    <row r="371" spans="1:4" x14ac:dyDescent="0.25">
      <c r="A371" s="56" t="s">
        <v>699</v>
      </c>
      <c r="B371" s="63">
        <v>0</v>
      </c>
      <c r="C371" s="66">
        <v>0.25</v>
      </c>
      <c r="D371" s="54">
        <v>391022</v>
      </c>
    </row>
    <row r="372" spans="1:4" ht="30" x14ac:dyDescent="0.25">
      <c r="A372" s="57" t="s">
        <v>700</v>
      </c>
      <c r="B372" s="63">
        <v>0</v>
      </c>
      <c r="C372" s="66">
        <v>0.25</v>
      </c>
      <c r="D372" s="54">
        <v>391022</v>
      </c>
    </row>
    <row r="373" spans="1:4" x14ac:dyDescent="0.25">
      <c r="A373" s="64" t="s">
        <v>927</v>
      </c>
      <c r="B373" s="63">
        <v>0.5</v>
      </c>
      <c r="C373" s="66">
        <v>0.29166666666666669</v>
      </c>
      <c r="D373" s="54">
        <v>1943484.5</v>
      </c>
    </row>
    <row r="374" spans="1:4" ht="30" x14ac:dyDescent="0.25">
      <c r="A374" s="55" t="s">
        <v>692</v>
      </c>
      <c r="B374" s="63">
        <v>0.25</v>
      </c>
      <c r="C374" s="66">
        <v>0.25</v>
      </c>
      <c r="D374" s="54">
        <v>15560.49</v>
      </c>
    </row>
    <row r="375" spans="1:4" x14ac:dyDescent="0.25">
      <c r="A375" s="56" t="s">
        <v>9</v>
      </c>
      <c r="B375" s="63">
        <v>0.25</v>
      </c>
      <c r="C375" s="66">
        <v>0.25</v>
      </c>
      <c r="D375" s="54">
        <v>15560.49</v>
      </c>
    </row>
    <row r="376" spans="1:4" x14ac:dyDescent="0.25">
      <c r="A376" s="57" t="s">
        <v>701</v>
      </c>
      <c r="B376" s="63">
        <v>0.25</v>
      </c>
      <c r="C376" s="66">
        <v>0.25</v>
      </c>
      <c r="D376" s="54">
        <v>7681.76</v>
      </c>
    </row>
    <row r="377" spans="1:4" ht="30" x14ac:dyDescent="0.25">
      <c r="A377" s="57" t="s">
        <v>697</v>
      </c>
      <c r="B377" s="63">
        <v>0.25</v>
      </c>
      <c r="C377" s="66">
        <v>0.25</v>
      </c>
      <c r="D377" s="54">
        <v>7878.73</v>
      </c>
    </row>
    <row r="378" spans="1:4" ht="30" x14ac:dyDescent="0.25">
      <c r="A378" s="55" t="s">
        <v>713</v>
      </c>
      <c r="B378" s="63">
        <v>0.5</v>
      </c>
      <c r="C378" s="66">
        <v>0.3125</v>
      </c>
      <c r="D378" s="54">
        <v>1927924.0100000002</v>
      </c>
    </row>
    <row r="379" spans="1:4" x14ac:dyDescent="0.25">
      <c r="A379" s="56" t="s">
        <v>9</v>
      </c>
      <c r="B379" s="63">
        <v>0.25</v>
      </c>
      <c r="C379" s="66">
        <v>0.25</v>
      </c>
      <c r="D379" s="54">
        <v>1770349.5100000002</v>
      </c>
    </row>
    <row r="380" spans="1:4" x14ac:dyDescent="0.25">
      <c r="A380" s="57" t="s">
        <v>722</v>
      </c>
      <c r="B380" s="63">
        <v>0.25</v>
      </c>
      <c r="C380" s="66">
        <v>0.25</v>
      </c>
      <c r="D380" s="54">
        <v>651570.56000000006</v>
      </c>
    </row>
    <row r="381" spans="1:4" x14ac:dyDescent="0.25">
      <c r="A381" s="57" t="s">
        <v>721</v>
      </c>
      <c r="B381" s="63">
        <v>0.25</v>
      </c>
      <c r="C381" s="66">
        <v>0.25</v>
      </c>
      <c r="D381" s="54">
        <v>456966.05</v>
      </c>
    </row>
    <row r="382" spans="1:4" x14ac:dyDescent="0.25">
      <c r="A382" s="57" t="s">
        <v>715</v>
      </c>
      <c r="B382" s="63">
        <v>0</v>
      </c>
      <c r="C382" s="66">
        <v>0.25</v>
      </c>
      <c r="D382" s="54">
        <v>661812.9</v>
      </c>
    </row>
    <row r="383" spans="1:4" ht="30" x14ac:dyDescent="0.25">
      <c r="A383" s="56" t="s">
        <v>732</v>
      </c>
      <c r="B383" s="63">
        <v>0.5</v>
      </c>
      <c r="C383" s="66">
        <v>0.5</v>
      </c>
      <c r="D383" s="54">
        <v>157574.5</v>
      </c>
    </row>
    <row r="384" spans="1:4" x14ac:dyDescent="0.25">
      <c r="A384" s="57" t="s">
        <v>733</v>
      </c>
      <c r="B384" s="63">
        <v>0.5</v>
      </c>
      <c r="C384" s="66">
        <v>0.5</v>
      </c>
      <c r="D384" s="54">
        <v>157574.5</v>
      </c>
    </row>
    <row r="385" spans="1:4" x14ac:dyDescent="0.25">
      <c r="A385" s="64" t="s">
        <v>929</v>
      </c>
      <c r="B385" s="63">
        <v>0</v>
      </c>
      <c r="C385" s="66">
        <v>0.3</v>
      </c>
      <c r="D385" s="54">
        <v>709.09</v>
      </c>
    </row>
    <row r="386" spans="1:4" ht="30" x14ac:dyDescent="0.25">
      <c r="A386" s="55" t="s">
        <v>702</v>
      </c>
      <c r="B386" s="63">
        <v>0</v>
      </c>
      <c r="C386" s="66">
        <v>0.3</v>
      </c>
      <c r="D386" s="54">
        <v>709.09</v>
      </c>
    </row>
    <row r="387" spans="1:4" x14ac:dyDescent="0.25">
      <c r="A387" s="56" t="s">
        <v>703</v>
      </c>
      <c r="B387" s="63">
        <v>0</v>
      </c>
      <c r="C387" s="66">
        <v>0.3</v>
      </c>
      <c r="D387" s="54">
        <v>709.09</v>
      </c>
    </row>
    <row r="388" spans="1:4" ht="30" x14ac:dyDescent="0.25">
      <c r="A388" s="57" t="s">
        <v>712</v>
      </c>
      <c r="B388" s="63">
        <v>0</v>
      </c>
      <c r="C388" s="66">
        <v>0.3</v>
      </c>
      <c r="D388" s="54">
        <v>709.09</v>
      </c>
    </row>
    <row r="389" spans="1:4" ht="15.75" x14ac:dyDescent="0.25">
      <c r="A389" s="65" t="s">
        <v>453</v>
      </c>
      <c r="B389" s="63">
        <v>0.25</v>
      </c>
      <c r="C389" s="66">
        <v>0.33333333333333331</v>
      </c>
      <c r="D389" s="54">
        <v>165424.79999999999</v>
      </c>
    </row>
    <row r="390" spans="1:4" x14ac:dyDescent="0.25">
      <c r="A390" s="64" t="s">
        <v>922</v>
      </c>
      <c r="B390" s="63">
        <v>0.25</v>
      </c>
      <c r="C390" s="66">
        <v>0.25</v>
      </c>
      <c r="D390" s="54">
        <v>56468.399999999994</v>
      </c>
    </row>
    <row r="391" spans="1:4" x14ac:dyDescent="0.25">
      <c r="A391" s="55" t="s">
        <v>474</v>
      </c>
      <c r="B391" s="63">
        <v>0.25</v>
      </c>
      <c r="C391" s="66">
        <v>0.25</v>
      </c>
      <c r="D391" s="54">
        <v>56468.399999999994</v>
      </c>
    </row>
    <row r="392" spans="1:4" x14ac:dyDescent="0.25">
      <c r="A392" s="56" t="s">
        <v>9</v>
      </c>
      <c r="B392" s="63"/>
      <c r="C392" s="66">
        <v>0.25</v>
      </c>
      <c r="D392" s="54">
        <v>11818.09</v>
      </c>
    </row>
    <row r="393" spans="1:4" x14ac:dyDescent="0.25">
      <c r="A393" s="57" t="s">
        <v>480</v>
      </c>
      <c r="B393" s="63"/>
      <c r="C393" s="66">
        <v>0.25</v>
      </c>
      <c r="D393" s="54">
        <v>11818.09</v>
      </c>
    </row>
    <row r="394" spans="1:4" x14ac:dyDescent="0.25">
      <c r="A394" s="56" t="s">
        <v>482</v>
      </c>
      <c r="B394" s="63">
        <v>0.25</v>
      </c>
      <c r="C394" s="66">
        <v>0.25</v>
      </c>
      <c r="D394" s="54">
        <v>44650.31</v>
      </c>
    </row>
    <row r="395" spans="1:4" x14ac:dyDescent="0.25">
      <c r="A395" s="57" t="s">
        <v>483</v>
      </c>
      <c r="B395" s="63">
        <v>0.25</v>
      </c>
      <c r="C395" s="66">
        <v>0.25</v>
      </c>
      <c r="D395" s="54">
        <v>44650.31</v>
      </c>
    </row>
    <row r="396" spans="1:4" x14ac:dyDescent="0.25">
      <c r="A396" s="64" t="s">
        <v>925</v>
      </c>
      <c r="B396" s="63">
        <v>0</v>
      </c>
      <c r="C396" s="66">
        <v>0.35714285714285715</v>
      </c>
      <c r="D396" s="54">
        <v>108956.40000000001</v>
      </c>
    </row>
    <row r="397" spans="1:4" ht="30" x14ac:dyDescent="0.25">
      <c r="A397" s="55" t="s">
        <v>454</v>
      </c>
      <c r="B397" s="63">
        <v>0</v>
      </c>
      <c r="C397" s="66">
        <v>0.25</v>
      </c>
      <c r="D397" s="54">
        <v>77521.47</v>
      </c>
    </row>
    <row r="398" spans="1:4" x14ac:dyDescent="0.25">
      <c r="A398" s="56" t="s">
        <v>461</v>
      </c>
      <c r="B398" s="63">
        <v>0</v>
      </c>
      <c r="C398" s="66">
        <v>0.25</v>
      </c>
      <c r="D398" s="54">
        <v>13472.11</v>
      </c>
    </row>
    <row r="399" spans="1:4" x14ac:dyDescent="0.25">
      <c r="A399" s="57" t="s">
        <v>464</v>
      </c>
      <c r="B399" s="63">
        <v>0</v>
      </c>
      <c r="C399" s="66">
        <v>0.25</v>
      </c>
      <c r="D399" s="54">
        <v>8981.41</v>
      </c>
    </row>
    <row r="400" spans="1:4" ht="30" x14ac:dyDescent="0.25">
      <c r="A400" s="57" t="s">
        <v>462</v>
      </c>
      <c r="B400" s="63">
        <v>0</v>
      </c>
      <c r="C400" s="66">
        <v>0.25</v>
      </c>
      <c r="D400" s="54">
        <v>4490.7</v>
      </c>
    </row>
    <row r="401" spans="1:4" x14ac:dyDescent="0.25">
      <c r="A401" s="56" t="s">
        <v>456</v>
      </c>
      <c r="B401" s="63">
        <v>0</v>
      </c>
      <c r="C401" s="66">
        <v>0.25</v>
      </c>
      <c r="D401" s="54">
        <v>8981.41</v>
      </c>
    </row>
    <row r="402" spans="1:4" ht="30" x14ac:dyDescent="0.25">
      <c r="A402" s="57" t="s">
        <v>457</v>
      </c>
      <c r="B402" s="63">
        <v>0</v>
      </c>
      <c r="C402" s="66">
        <v>0.25</v>
      </c>
      <c r="D402" s="54">
        <v>8981.41</v>
      </c>
    </row>
    <row r="403" spans="1:4" x14ac:dyDescent="0.25">
      <c r="A403" s="56" t="s">
        <v>459</v>
      </c>
      <c r="B403" s="63">
        <v>0</v>
      </c>
      <c r="C403" s="66">
        <v>0.25</v>
      </c>
      <c r="D403" s="54">
        <v>55067.95</v>
      </c>
    </row>
    <row r="404" spans="1:4" x14ac:dyDescent="0.25">
      <c r="A404" s="57" t="s">
        <v>460</v>
      </c>
      <c r="B404" s="63">
        <v>0</v>
      </c>
      <c r="C404" s="66">
        <v>0.25</v>
      </c>
      <c r="D404" s="54">
        <v>55067.95</v>
      </c>
    </row>
    <row r="405" spans="1:4" x14ac:dyDescent="0.25">
      <c r="A405" s="55" t="s">
        <v>465</v>
      </c>
      <c r="B405" s="63">
        <v>0</v>
      </c>
      <c r="C405" s="66">
        <v>0.5</v>
      </c>
      <c r="D405" s="54">
        <v>31434.93</v>
      </c>
    </row>
    <row r="406" spans="1:4" x14ac:dyDescent="0.25">
      <c r="A406" s="56" t="s">
        <v>471</v>
      </c>
      <c r="B406" s="63"/>
      <c r="C406" s="66">
        <v>1</v>
      </c>
      <c r="D406" s="54">
        <v>0</v>
      </c>
    </row>
    <row r="407" spans="1:4" x14ac:dyDescent="0.25">
      <c r="A407" s="57" t="s">
        <v>472</v>
      </c>
      <c r="B407" s="63"/>
      <c r="C407" s="66">
        <v>1</v>
      </c>
      <c r="D407" s="54">
        <v>0</v>
      </c>
    </row>
    <row r="408" spans="1:4" x14ac:dyDescent="0.25">
      <c r="A408" s="56" t="s">
        <v>468</v>
      </c>
      <c r="B408" s="63">
        <v>0</v>
      </c>
      <c r="C408" s="66">
        <v>0.25</v>
      </c>
      <c r="D408" s="54">
        <v>8981.41</v>
      </c>
    </row>
    <row r="409" spans="1:4" ht="30" x14ac:dyDescent="0.25">
      <c r="A409" s="57" t="s">
        <v>469</v>
      </c>
      <c r="B409" s="63">
        <v>0</v>
      </c>
      <c r="C409" s="66">
        <v>0.25</v>
      </c>
      <c r="D409" s="54">
        <v>8981.41</v>
      </c>
    </row>
    <row r="410" spans="1:4" x14ac:dyDescent="0.25">
      <c r="A410" s="56" t="s">
        <v>466</v>
      </c>
      <c r="B410" s="63">
        <v>0</v>
      </c>
      <c r="C410" s="66">
        <v>0.25</v>
      </c>
      <c r="D410" s="54">
        <v>22453.52</v>
      </c>
    </row>
    <row r="411" spans="1:4" ht="30" x14ac:dyDescent="0.25">
      <c r="A411" s="57" t="s">
        <v>467</v>
      </c>
      <c r="B411" s="63">
        <v>0</v>
      </c>
      <c r="C411" s="66">
        <v>0.25</v>
      </c>
      <c r="D411" s="54">
        <v>22453.52</v>
      </c>
    </row>
    <row r="412" spans="1:4" ht="15.75" x14ac:dyDescent="0.25">
      <c r="A412" s="65" t="s">
        <v>24</v>
      </c>
      <c r="B412" s="63">
        <v>0.25</v>
      </c>
      <c r="C412" s="66">
        <v>0.28055555555555556</v>
      </c>
      <c r="D412" s="54">
        <v>18485526.146340001</v>
      </c>
    </row>
    <row r="413" spans="1:4" x14ac:dyDescent="0.25">
      <c r="A413" s="64" t="s">
        <v>932</v>
      </c>
      <c r="B413" s="63">
        <v>0</v>
      </c>
      <c r="C413" s="66">
        <v>0.25</v>
      </c>
      <c r="D413" s="54">
        <v>16180180.548200002</v>
      </c>
    </row>
    <row r="414" spans="1:4" x14ac:dyDescent="0.25">
      <c r="A414" s="55" t="s">
        <v>91</v>
      </c>
      <c r="B414" s="63">
        <v>0</v>
      </c>
      <c r="C414" s="66">
        <v>0.3</v>
      </c>
      <c r="D414" s="54">
        <v>15347438.220000001</v>
      </c>
    </row>
    <row r="415" spans="1:4" x14ac:dyDescent="0.25">
      <c r="A415" s="56" t="s">
        <v>92</v>
      </c>
      <c r="B415" s="63">
        <v>0</v>
      </c>
      <c r="C415" s="66">
        <v>0.3</v>
      </c>
      <c r="D415" s="54">
        <v>15347438.220000001</v>
      </c>
    </row>
    <row r="416" spans="1:4" x14ac:dyDescent="0.25">
      <c r="A416" s="57" t="s">
        <v>96</v>
      </c>
      <c r="B416" s="63">
        <v>0</v>
      </c>
      <c r="C416" s="66">
        <v>0.3</v>
      </c>
      <c r="D416" s="54">
        <v>15347438.220000001</v>
      </c>
    </row>
    <row r="417" spans="1:4" x14ac:dyDescent="0.25">
      <c r="A417" s="55" t="s">
        <v>86</v>
      </c>
      <c r="B417" s="63">
        <v>0</v>
      </c>
      <c r="C417" s="66">
        <v>0.2</v>
      </c>
      <c r="D417" s="54">
        <v>7878.73</v>
      </c>
    </row>
    <row r="418" spans="1:4" x14ac:dyDescent="0.25">
      <c r="A418" s="56" t="s">
        <v>87</v>
      </c>
      <c r="B418" s="63">
        <v>0</v>
      </c>
      <c r="C418" s="66">
        <v>0.2</v>
      </c>
      <c r="D418" s="54">
        <v>7878.73</v>
      </c>
    </row>
    <row r="419" spans="1:4" x14ac:dyDescent="0.25">
      <c r="A419" s="57" t="s">
        <v>89</v>
      </c>
      <c r="B419" s="63">
        <v>0</v>
      </c>
      <c r="C419" s="66">
        <v>0.2</v>
      </c>
      <c r="D419" s="54">
        <v>7878.73</v>
      </c>
    </row>
    <row r="420" spans="1:4" x14ac:dyDescent="0.25">
      <c r="A420" s="55" t="s">
        <v>98</v>
      </c>
      <c r="B420" s="63"/>
      <c r="C420" s="66"/>
      <c r="D420" s="54">
        <v>824863.59820000012</v>
      </c>
    </row>
    <row r="421" spans="1:4" x14ac:dyDescent="0.25">
      <c r="A421" s="56" t="s">
        <v>9</v>
      </c>
      <c r="B421" s="63"/>
      <c r="C421" s="66"/>
      <c r="D421" s="54">
        <v>824863.59820000012</v>
      </c>
    </row>
    <row r="422" spans="1:4" x14ac:dyDescent="0.25">
      <c r="A422" s="57" t="s">
        <v>101</v>
      </c>
      <c r="B422" s="63"/>
      <c r="C422" s="66"/>
      <c r="D422" s="54">
        <v>28360.799999999999</v>
      </c>
    </row>
    <row r="423" spans="1:4" x14ac:dyDescent="0.25">
      <c r="A423" s="57" t="s">
        <v>102</v>
      </c>
      <c r="B423" s="63"/>
      <c r="C423" s="66"/>
      <c r="D423" s="54">
        <v>42369.363790000003</v>
      </c>
    </row>
    <row r="424" spans="1:4" x14ac:dyDescent="0.25">
      <c r="A424" s="57" t="s">
        <v>99</v>
      </c>
      <c r="B424" s="63"/>
      <c r="C424" s="66"/>
      <c r="D424" s="54">
        <v>98575.940529999993</v>
      </c>
    </row>
    <row r="425" spans="1:4" x14ac:dyDescent="0.25">
      <c r="A425" s="57" t="s">
        <v>100</v>
      </c>
      <c r="B425" s="63"/>
      <c r="C425" s="66"/>
      <c r="D425" s="54">
        <v>655557.49388000008</v>
      </c>
    </row>
    <row r="426" spans="1:4" x14ac:dyDescent="0.25">
      <c r="A426" s="64" t="s">
        <v>927</v>
      </c>
      <c r="B426" s="63">
        <v>0.25</v>
      </c>
      <c r="C426" s="66">
        <v>0.28437499999999999</v>
      </c>
      <c r="D426" s="54">
        <v>2305345.5981400004</v>
      </c>
    </row>
    <row r="427" spans="1:4" x14ac:dyDescent="0.25">
      <c r="A427" s="55" t="s">
        <v>76</v>
      </c>
      <c r="B427" s="63">
        <v>0.25</v>
      </c>
      <c r="C427" s="66">
        <v>0.375</v>
      </c>
      <c r="D427" s="54">
        <v>19696.810000000001</v>
      </c>
    </row>
    <row r="428" spans="1:4" x14ac:dyDescent="0.25">
      <c r="A428" s="56" t="s">
        <v>9</v>
      </c>
      <c r="B428" s="63">
        <v>0.25</v>
      </c>
      <c r="C428" s="66">
        <v>0.25</v>
      </c>
      <c r="D428" s="54">
        <v>3939.36</v>
      </c>
    </row>
    <row r="429" spans="1:4" x14ac:dyDescent="0.25">
      <c r="A429" s="57" t="s">
        <v>79</v>
      </c>
      <c r="B429" s="63">
        <v>0.25</v>
      </c>
      <c r="C429" s="66">
        <v>0.25</v>
      </c>
      <c r="D429" s="54">
        <v>3939.36</v>
      </c>
    </row>
    <row r="430" spans="1:4" x14ac:dyDescent="0.25">
      <c r="A430" s="56" t="s">
        <v>84</v>
      </c>
      <c r="B430" s="63">
        <v>0</v>
      </c>
      <c r="C430" s="66">
        <v>0.5</v>
      </c>
      <c r="D430" s="54">
        <v>15757.45</v>
      </c>
    </row>
    <row r="431" spans="1:4" x14ac:dyDescent="0.25">
      <c r="A431" s="57" t="s">
        <v>85</v>
      </c>
      <c r="B431" s="63">
        <v>0</v>
      </c>
      <c r="C431" s="66">
        <v>0.5</v>
      </c>
      <c r="D431" s="54">
        <v>15757.45</v>
      </c>
    </row>
    <row r="432" spans="1:4" x14ac:dyDescent="0.25">
      <c r="A432" s="55" t="s">
        <v>103</v>
      </c>
      <c r="B432" s="63">
        <v>0</v>
      </c>
      <c r="C432" s="66">
        <v>0.17499999999999999</v>
      </c>
      <c r="D432" s="54">
        <v>44120.86</v>
      </c>
    </row>
    <row r="433" spans="1:4" x14ac:dyDescent="0.25">
      <c r="A433" s="56" t="s">
        <v>109</v>
      </c>
      <c r="B433" s="63">
        <v>0</v>
      </c>
      <c r="C433" s="66">
        <v>0.2</v>
      </c>
      <c r="D433" s="54">
        <v>15757.45</v>
      </c>
    </row>
    <row r="434" spans="1:4" x14ac:dyDescent="0.25">
      <c r="A434" s="57" t="s">
        <v>110</v>
      </c>
      <c r="B434" s="63">
        <v>0</v>
      </c>
      <c r="C434" s="66">
        <v>0.2</v>
      </c>
      <c r="D434" s="54">
        <v>15757.45</v>
      </c>
    </row>
    <row r="435" spans="1:4" x14ac:dyDescent="0.25">
      <c r="A435" s="56" t="s">
        <v>106</v>
      </c>
      <c r="B435" s="63">
        <v>0</v>
      </c>
      <c r="C435" s="66">
        <v>0.15</v>
      </c>
      <c r="D435" s="54">
        <v>28363.41</v>
      </c>
    </row>
    <row r="436" spans="1:4" x14ac:dyDescent="0.25">
      <c r="A436" s="57" t="s">
        <v>107</v>
      </c>
      <c r="B436" s="63">
        <v>0</v>
      </c>
      <c r="C436" s="66">
        <v>0.15</v>
      </c>
      <c r="D436" s="54">
        <v>28363.41</v>
      </c>
    </row>
    <row r="437" spans="1:4" x14ac:dyDescent="0.25">
      <c r="A437" s="55" t="s">
        <v>44</v>
      </c>
      <c r="B437" s="63">
        <v>0</v>
      </c>
      <c r="C437" s="66">
        <v>0.4375</v>
      </c>
      <c r="D437" s="54">
        <v>122750.54</v>
      </c>
    </row>
    <row r="438" spans="1:4" x14ac:dyDescent="0.25">
      <c r="A438" s="56" t="s">
        <v>50</v>
      </c>
      <c r="B438" s="63">
        <v>0</v>
      </c>
      <c r="C438" s="66">
        <v>0.25</v>
      </c>
      <c r="D438" s="54">
        <v>122750.54</v>
      </c>
    </row>
    <row r="439" spans="1:4" x14ac:dyDescent="0.25">
      <c r="A439" s="57" t="s">
        <v>51</v>
      </c>
      <c r="B439" s="63">
        <v>0</v>
      </c>
      <c r="C439" s="66">
        <v>0.25</v>
      </c>
      <c r="D439" s="54">
        <v>122750.54</v>
      </c>
    </row>
    <row r="440" spans="1:4" x14ac:dyDescent="0.25">
      <c r="A440" s="56" t="s">
        <v>47</v>
      </c>
      <c r="B440" s="63">
        <v>0</v>
      </c>
      <c r="C440" s="66">
        <v>0.75</v>
      </c>
      <c r="D440" s="54">
        <v>0</v>
      </c>
    </row>
    <row r="441" spans="1:4" x14ac:dyDescent="0.25">
      <c r="A441" s="57" t="s">
        <v>55</v>
      </c>
      <c r="B441" s="63">
        <v>0</v>
      </c>
      <c r="C441" s="66">
        <v>0.75</v>
      </c>
      <c r="D441" s="54">
        <v>0</v>
      </c>
    </row>
    <row r="442" spans="1:4" x14ac:dyDescent="0.25">
      <c r="A442" s="56" t="s">
        <v>56</v>
      </c>
      <c r="B442" s="63">
        <v>0</v>
      </c>
      <c r="C442" s="66">
        <v>0.5</v>
      </c>
      <c r="D442" s="54">
        <v>0</v>
      </c>
    </row>
    <row r="443" spans="1:4" x14ac:dyDescent="0.25">
      <c r="A443" s="57" t="s">
        <v>57</v>
      </c>
      <c r="B443" s="63">
        <v>0</v>
      </c>
      <c r="C443" s="66">
        <v>0.5</v>
      </c>
      <c r="D443" s="54">
        <v>0</v>
      </c>
    </row>
    <row r="444" spans="1:4" x14ac:dyDescent="0.25">
      <c r="A444" s="56" t="s">
        <v>53</v>
      </c>
      <c r="B444" s="63">
        <v>0</v>
      </c>
      <c r="C444" s="66">
        <v>0.25</v>
      </c>
      <c r="D444" s="54">
        <v>0</v>
      </c>
    </row>
    <row r="445" spans="1:4" x14ac:dyDescent="0.25">
      <c r="A445" s="57" t="s">
        <v>54</v>
      </c>
      <c r="B445" s="63">
        <v>0</v>
      </c>
      <c r="C445" s="66">
        <v>0.25</v>
      </c>
      <c r="D445" s="54">
        <v>0</v>
      </c>
    </row>
    <row r="446" spans="1:4" x14ac:dyDescent="0.25">
      <c r="A446" s="55" t="s">
        <v>59</v>
      </c>
      <c r="B446" s="63">
        <v>0</v>
      </c>
      <c r="C446" s="66">
        <v>0.15000000000000002</v>
      </c>
      <c r="D446" s="54">
        <v>14181.71</v>
      </c>
    </row>
    <row r="447" spans="1:4" x14ac:dyDescent="0.25">
      <c r="A447" s="56" t="s">
        <v>69</v>
      </c>
      <c r="B447" s="63">
        <v>0</v>
      </c>
      <c r="C447" s="66">
        <v>0.2</v>
      </c>
      <c r="D447" s="54">
        <v>14181.71</v>
      </c>
    </row>
    <row r="448" spans="1:4" x14ac:dyDescent="0.25">
      <c r="A448" s="57" t="s">
        <v>70</v>
      </c>
      <c r="B448" s="63">
        <v>0</v>
      </c>
      <c r="C448" s="66">
        <v>0.2</v>
      </c>
      <c r="D448" s="54">
        <v>14181.71</v>
      </c>
    </row>
    <row r="449" spans="1:4" x14ac:dyDescent="0.25">
      <c r="A449" s="56" t="s">
        <v>60</v>
      </c>
      <c r="B449" s="63">
        <v>0</v>
      </c>
      <c r="C449" s="66">
        <v>0.1</v>
      </c>
      <c r="D449" s="54">
        <v>0</v>
      </c>
    </row>
    <row r="450" spans="1:4" x14ac:dyDescent="0.25">
      <c r="A450" s="57" t="s">
        <v>61</v>
      </c>
      <c r="B450" s="63">
        <v>0</v>
      </c>
      <c r="C450" s="66">
        <v>0.1</v>
      </c>
      <c r="D450" s="54">
        <v>0</v>
      </c>
    </row>
    <row r="451" spans="1:4" x14ac:dyDescent="0.25">
      <c r="A451" s="55" t="s">
        <v>25</v>
      </c>
      <c r="B451" s="63">
        <v>0</v>
      </c>
      <c r="C451" s="66">
        <v>0.23333333333333331</v>
      </c>
      <c r="D451" s="54">
        <v>336548.41</v>
      </c>
    </row>
    <row r="452" spans="1:4" ht="30" x14ac:dyDescent="0.25">
      <c r="A452" s="56" t="s">
        <v>26</v>
      </c>
      <c r="B452" s="63">
        <v>0</v>
      </c>
      <c r="C452" s="66">
        <v>0.25</v>
      </c>
      <c r="D452" s="54">
        <v>35454.26</v>
      </c>
    </row>
    <row r="453" spans="1:4" x14ac:dyDescent="0.25">
      <c r="A453" s="57" t="s">
        <v>27</v>
      </c>
      <c r="B453" s="63">
        <v>0</v>
      </c>
      <c r="C453" s="66">
        <v>0.25</v>
      </c>
      <c r="D453" s="54">
        <v>35454.26</v>
      </c>
    </row>
    <row r="454" spans="1:4" x14ac:dyDescent="0.25">
      <c r="A454" s="56" t="s">
        <v>40</v>
      </c>
      <c r="B454" s="63">
        <v>0</v>
      </c>
      <c r="C454" s="66">
        <v>0.2</v>
      </c>
      <c r="D454" s="54">
        <v>0</v>
      </c>
    </row>
    <row r="455" spans="1:4" x14ac:dyDescent="0.25">
      <c r="A455" s="57" t="s">
        <v>41</v>
      </c>
      <c r="B455" s="63">
        <v>0</v>
      </c>
      <c r="C455" s="66">
        <v>0.2</v>
      </c>
      <c r="D455" s="54">
        <v>0</v>
      </c>
    </row>
    <row r="456" spans="1:4" x14ac:dyDescent="0.25">
      <c r="A456" s="56" t="s">
        <v>42</v>
      </c>
      <c r="B456" s="63">
        <v>0</v>
      </c>
      <c r="C456" s="66">
        <v>0.25</v>
      </c>
      <c r="D456" s="54">
        <v>277457.96999999997</v>
      </c>
    </row>
    <row r="457" spans="1:4" x14ac:dyDescent="0.25">
      <c r="A457" s="57" t="s">
        <v>43</v>
      </c>
      <c r="B457" s="63">
        <v>0</v>
      </c>
      <c r="C457" s="66">
        <v>0.25</v>
      </c>
      <c r="D457" s="54">
        <v>277457.96999999997</v>
      </c>
    </row>
    <row r="458" spans="1:4" x14ac:dyDescent="0.25">
      <c r="A458" s="56" t="s">
        <v>30</v>
      </c>
      <c r="B458" s="63">
        <v>0</v>
      </c>
      <c r="C458" s="66">
        <v>0.25</v>
      </c>
      <c r="D458" s="54">
        <v>23636.18</v>
      </c>
    </row>
    <row r="459" spans="1:4" x14ac:dyDescent="0.25">
      <c r="A459" s="57" t="s">
        <v>31</v>
      </c>
      <c r="B459" s="63">
        <v>0</v>
      </c>
      <c r="C459" s="66">
        <v>0.25</v>
      </c>
      <c r="D459" s="54">
        <v>23636.18</v>
      </c>
    </row>
    <row r="460" spans="1:4" x14ac:dyDescent="0.25">
      <c r="A460" s="56" t="s">
        <v>34</v>
      </c>
      <c r="B460" s="63">
        <v>0</v>
      </c>
      <c r="C460" s="66">
        <v>0.25</v>
      </c>
      <c r="D460" s="54">
        <v>0</v>
      </c>
    </row>
    <row r="461" spans="1:4" x14ac:dyDescent="0.25">
      <c r="A461" s="57" t="s">
        <v>35</v>
      </c>
      <c r="B461" s="63">
        <v>0</v>
      </c>
      <c r="C461" s="66">
        <v>0.25</v>
      </c>
      <c r="D461" s="54">
        <v>0</v>
      </c>
    </row>
    <row r="462" spans="1:4" x14ac:dyDescent="0.25">
      <c r="A462" s="56" t="s">
        <v>38</v>
      </c>
      <c r="B462" s="63">
        <v>0</v>
      </c>
      <c r="C462" s="66">
        <v>0.2</v>
      </c>
      <c r="D462" s="54">
        <v>0</v>
      </c>
    </row>
    <row r="463" spans="1:4" x14ac:dyDescent="0.25">
      <c r="A463" s="57" t="s">
        <v>39</v>
      </c>
      <c r="B463" s="63">
        <v>0</v>
      </c>
      <c r="C463" s="66">
        <v>0.2</v>
      </c>
      <c r="D463" s="54">
        <v>0</v>
      </c>
    </row>
    <row r="464" spans="1:4" x14ac:dyDescent="0.25">
      <c r="A464" s="55" t="s">
        <v>98</v>
      </c>
      <c r="B464" s="63"/>
      <c r="C464" s="66"/>
      <c r="D464" s="54">
        <v>1768047.2681400001</v>
      </c>
    </row>
    <row r="465" spans="1:4" x14ac:dyDescent="0.25">
      <c r="A465" s="56" t="s">
        <v>9</v>
      </c>
      <c r="B465" s="63"/>
      <c r="C465" s="66"/>
      <c r="D465" s="54">
        <v>1768047.2681400001</v>
      </c>
    </row>
    <row r="466" spans="1:4" x14ac:dyDescent="0.25">
      <c r="A466" s="57" t="s">
        <v>101</v>
      </c>
      <c r="B466" s="63"/>
      <c r="C466" s="66"/>
      <c r="D466" s="54">
        <v>132350.39999999999</v>
      </c>
    </row>
    <row r="467" spans="1:4" x14ac:dyDescent="0.25">
      <c r="A467" s="57" t="s">
        <v>102</v>
      </c>
      <c r="B467" s="63"/>
      <c r="C467" s="66"/>
      <c r="D467" s="54">
        <v>80810.866630000004</v>
      </c>
    </row>
    <row r="468" spans="1:4" x14ac:dyDescent="0.25">
      <c r="A468" s="57" t="s">
        <v>99</v>
      </c>
      <c r="B468" s="63"/>
      <c r="C468" s="66"/>
      <c r="D468" s="54">
        <v>238769.50864999997</v>
      </c>
    </row>
    <row r="469" spans="1:4" x14ac:dyDescent="0.25">
      <c r="A469" s="57" t="s">
        <v>100</v>
      </c>
      <c r="B469" s="63"/>
      <c r="C469" s="66"/>
      <c r="D469" s="54">
        <v>1316116.4928600001</v>
      </c>
    </row>
    <row r="470" spans="1:4" ht="15.75" x14ac:dyDescent="0.25">
      <c r="A470" s="65" t="s">
        <v>376</v>
      </c>
      <c r="B470" s="63">
        <v>0.25</v>
      </c>
      <c r="C470" s="66">
        <v>0.29333333333333339</v>
      </c>
      <c r="D470" s="54">
        <v>1630149.9671999998</v>
      </c>
    </row>
    <row r="471" spans="1:4" x14ac:dyDescent="0.25">
      <c r="A471" s="64" t="s">
        <v>924</v>
      </c>
      <c r="B471" s="63">
        <v>0.25</v>
      </c>
      <c r="C471" s="66">
        <v>0.29333333333333339</v>
      </c>
      <c r="D471" s="54">
        <v>1630149.9671999998</v>
      </c>
    </row>
    <row r="472" spans="1:4" ht="30" x14ac:dyDescent="0.25">
      <c r="A472" s="55" t="s">
        <v>416</v>
      </c>
      <c r="B472" s="63">
        <v>0</v>
      </c>
      <c r="C472" s="66">
        <v>0.23333333333333331</v>
      </c>
      <c r="D472" s="54">
        <v>43726.920000000006</v>
      </c>
    </row>
    <row r="473" spans="1:4" x14ac:dyDescent="0.25">
      <c r="A473" s="56" t="s">
        <v>425</v>
      </c>
      <c r="B473" s="63"/>
      <c r="C473" s="66">
        <v>0.2</v>
      </c>
      <c r="D473" s="54">
        <v>787.87</v>
      </c>
    </row>
    <row r="474" spans="1:4" x14ac:dyDescent="0.25">
      <c r="A474" s="57" t="s">
        <v>426</v>
      </c>
      <c r="B474" s="63"/>
      <c r="C474" s="66">
        <v>0.2</v>
      </c>
      <c r="D474" s="54">
        <v>787.87</v>
      </c>
    </row>
    <row r="475" spans="1:4" x14ac:dyDescent="0.25">
      <c r="A475" s="56" t="s">
        <v>419</v>
      </c>
      <c r="B475" s="63">
        <v>0</v>
      </c>
      <c r="C475" s="66">
        <v>0.25</v>
      </c>
      <c r="D475" s="54">
        <v>35454.26</v>
      </c>
    </row>
    <row r="476" spans="1:4" x14ac:dyDescent="0.25">
      <c r="A476" s="57" t="s">
        <v>420</v>
      </c>
      <c r="B476" s="63">
        <v>0</v>
      </c>
      <c r="C476" s="66">
        <v>0.25</v>
      </c>
      <c r="D476" s="54">
        <v>35454.26</v>
      </c>
    </row>
    <row r="477" spans="1:4" x14ac:dyDescent="0.25">
      <c r="A477" s="56" t="s">
        <v>422</v>
      </c>
      <c r="B477" s="63">
        <v>0</v>
      </c>
      <c r="C477" s="66">
        <v>0.25</v>
      </c>
      <c r="D477" s="54">
        <v>7484.79</v>
      </c>
    </row>
    <row r="478" spans="1:4" x14ac:dyDescent="0.25">
      <c r="A478" s="57" t="s">
        <v>423</v>
      </c>
      <c r="B478" s="63">
        <v>0</v>
      </c>
      <c r="C478" s="66">
        <v>0.25</v>
      </c>
      <c r="D478" s="54">
        <v>7484.79</v>
      </c>
    </row>
    <row r="479" spans="1:4" ht="30" x14ac:dyDescent="0.25">
      <c r="A479" s="55" t="s">
        <v>430</v>
      </c>
      <c r="B479" s="63">
        <v>0.25</v>
      </c>
      <c r="C479" s="66">
        <v>0.36875000000000002</v>
      </c>
      <c r="D479" s="54">
        <v>453341.85</v>
      </c>
    </row>
    <row r="480" spans="1:4" x14ac:dyDescent="0.25">
      <c r="A480" s="56" t="s">
        <v>9</v>
      </c>
      <c r="B480" s="63">
        <v>0.25</v>
      </c>
      <c r="C480" s="66">
        <v>0.375</v>
      </c>
      <c r="D480" s="54">
        <v>77999.37999999999</v>
      </c>
    </row>
    <row r="481" spans="1:4" x14ac:dyDescent="0.25">
      <c r="A481" s="57" t="s">
        <v>452</v>
      </c>
      <c r="B481" s="63"/>
      <c r="C481" s="66">
        <v>0.5</v>
      </c>
      <c r="D481" s="54">
        <v>71696.399999999994</v>
      </c>
    </row>
    <row r="482" spans="1:4" x14ac:dyDescent="0.25">
      <c r="A482" s="57" t="s">
        <v>451</v>
      </c>
      <c r="B482" s="63">
        <v>0.25</v>
      </c>
      <c r="C482" s="66">
        <v>0.25</v>
      </c>
      <c r="D482" s="54">
        <v>6302.98</v>
      </c>
    </row>
    <row r="483" spans="1:4" x14ac:dyDescent="0.25">
      <c r="A483" s="56" t="s">
        <v>443</v>
      </c>
      <c r="B483" s="63">
        <v>0</v>
      </c>
      <c r="C483" s="66">
        <v>0.25</v>
      </c>
      <c r="D483" s="54">
        <v>7878.73</v>
      </c>
    </row>
    <row r="484" spans="1:4" x14ac:dyDescent="0.25">
      <c r="A484" s="57" t="s">
        <v>444</v>
      </c>
      <c r="B484" s="63">
        <v>0</v>
      </c>
      <c r="C484" s="66">
        <v>0.25</v>
      </c>
      <c r="D484" s="54">
        <v>7878.73</v>
      </c>
    </row>
    <row r="485" spans="1:4" x14ac:dyDescent="0.25">
      <c r="A485" s="56" t="s">
        <v>446</v>
      </c>
      <c r="B485" s="63">
        <v>0</v>
      </c>
      <c r="C485" s="66">
        <v>0.25</v>
      </c>
      <c r="D485" s="54">
        <v>7090.85</v>
      </c>
    </row>
    <row r="486" spans="1:4" x14ac:dyDescent="0.25">
      <c r="A486" s="57" t="s">
        <v>447</v>
      </c>
      <c r="B486" s="63">
        <v>0</v>
      </c>
      <c r="C486" s="66">
        <v>0.25</v>
      </c>
      <c r="D486" s="54">
        <v>7090.85</v>
      </c>
    </row>
    <row r="487" spans="1:4" x14ac:dyDescent="0.25">
      <c r="A487" s="56" t="s">
        <v>437</v>
      </c>
      <c r="B487" s="63"/>
      <c r="C487" s="66">
        <v>1</v>
      </c>
      <c r="D487" s="54">
        <v>157574.5</v>
      </c>
    </row>
    <row r="488" spans="1:4" x14ac:dyDescent="0.25">
      <c r="A488" s="57" t="s">
        <v>438</v>
      </c>
      <c r="B488" s="63"/>
      <c r="C488" s="66">
        <v>1</v>
      </c>
      <c r="D488" s="54">
        <v>157574.5</v>
      </c>
    </row>
    <row r="489" spans="1:4" ht="30" x14ac:dyDescent="0.25">
      <c r="A489" s="56" t="s">
        <v>440</v>
      </c>
      <c r="B489" s="63">
        <v>0</v>
      </c>
      <c r="C489" s="66">
        <v>0.2</v>
      </c>
      <c r="D489" s="54">
        <v>2284.83</v>
      </c>
    </row>
    <row r="490" spans="1:4" x14ac:dyDescent="0.25">
      <c r="A490" s="57" t="s">
        <v>441</v>
      </c>
      <c r="B490" s="63">
        <v>0</v>
      </c>
      <c r="C490" s="66">
        <v>0.2</v>
      </c>
      <c r="D490" s="54">
        <v>2284.83</v>
      </c>
    </row>
    <row r="491" spans="1:4" x14ac:dyDescent="0.25">
      <c r="A491" s="56" t="s">
        <v>448</v>
      </c>
      <c r="B491" s="63">
        <v>0</v>
      </c>
      <c r="C491" s="66">
        <v>0.25</v>
      </c>
      <c r="D491" s="54">
        <v>82332.679999999993</v>
      </c>
    </row>
    <row r="492" spans="1:4" x14ac:dyDescent="0.25">
      <c r="A492" s="57" t="s">
        <v>449</v>
      </c>
      <c r="B492" s="63">
        <v>0</v>
      </c>
      <c r="C492" s="66">
        <v>0.25</v>
      </c>
      <c r="D492" s="54">
        <v>82332.679999999993</v>
      </c>
    </row>
    <row r="493" spans="1:4" x14ac:dyDescent="0.25">
      <c r="A493" s="56" t="s">
        <v>432</v>
      </c>
      <c r="B493" s="63">
        <v>0</v>
      </c>
      <c r="C493" s="66">
        <v>0.25</v>
      </c>
      <c r="D493" s="54">
        <v>118180.88</v>
      </c>
    </row>
    <row r="494" spans="1:4" x14ac:dyDescent="0.25">
      <c r="A494" s="57" t="s">
        <v>433</v>
      </c>
      <c r="B494" s="63">
        <v>0</v>
      </c>
      <c r="C494" s="66">
        <v>0.25</v>
      </c>
      <c r="D494" s="54">
        <v>118180.88</v>
      </c>
    </row>
    <row r="495" spans="1:4" x14ac:dyDescent="0.25">
      <c r="A495" s="55" t="s">
        <v>393</v>
      </c>
      <c r="B495" s="63">
        <v>0</v>
      </c>
      <c r="C495" s="66">
        <v>0.25</v>
      </c>
      <c r="D495" s="54">
        <v>57238.94</v>
      </c>
    </row>
    <row r="496" spans="1:4" x14ac:dyDescent="0.25">
      <c r="A496" s="56" t="s">
        <v>408</v>
      </c>
      <c r="B496" s="63">
        <v>0</v>
      </c>
      <c r="C496" s="66">
        <v>0.25</v>
      </c>
      <c r="D496" s="54">
        <v>45696.61</v>
      </c>
    </row>
    <row r="497" spans="1:4" ht="30" x14ac:dyDescent="0.25">
      <c r="A497" s="57" t="s">
        <v>409</v>
      </c>
      <c r="B497" s="63">
        <v>0</v>
      </c>
      <c r="C497" s="66">
        <v>0.25</v>
      </c>
      <c r="D497" s="54">
        <v>45696.61</v>
      </c>
    </row>
    <row r="498" spans="1:4" x14ac:dyDescent="0.25">
      <c r="A498" s="56" t="s">
        <v>400</v>
      </c>
      <c r="B498" s="63">
        <v>0</v>
      </c>
      <c r="C498" s="66">
        <v>0.25</v>
      </c>
      <c r="D498" s="54">
        <v>11542.33</v>
      </c>
    </row>
    <row r="499" spans="1:4" ht="30" x14ac:dyDescent="0.25">
      <c r="A499" s="57" t="s">
        <v>401</v>
      </c>
      <c r="B499" s="63">
        <v>0</v>
      </c>
      <c r="C499" s="66">
        <v>0.25</v>
      </c>
      <c r="D499" s="54">
        <v>11542.33</v>
      </c>
    </row>
    <row r="500" spans="1:4" x14ac:dyDescent="0.25">
      <c r="A500" s="55" t="s">
        <v>377</v>
      </c>
      <c r="B500" s="63">
        <v>0</v>
      </c>
      <c r="C500" s="66">
        <v>0.22599999999999998</v>
      </c>
      <c r="D500" s="54">
        <v>277331.12</v>
      </c>
    </row>
    <row r="501" spans="1:4" x14ac:dyDescent="0.25">
      <c r="A501" s="56" t="s">
        <v>387</v>
      </c>
      <c r="B501" s="63">
        <v>0</v>
      </c>
      <c r="C501" s="66">
        <v>0.15</v>
      </c>
      <c r="D501" s="54">
        <v>787.87</v>
      </c>
    </row>
    <row r="502" spans="1:4" x14ac:dyDescent="0.25">
      <c r="A502" s="57" t="s">
        <v>388</v>
      </c>
      <c r="B502" s="63">
        <v>0</v>
      </c>
      <c r="C502" s="66">
        <v>0.15</v>
      </c>
      <c r="D502" s="54">
        <v>787.87</v>
      </c>
    </row>
    <row r="503" spans="1:4" x14ac:dyDescent="0.25">
      <c r="A503" s="56" t="s">
        <v>389</v>
      </c>
      <c r="B503" s="63">
        <v>0</v>
      </c>
      <c r="C503" s="66">
        <v>0.25</v>
      </c>
      <c r="D503" s="54">
        <v>94544.7</v>
      </c>
    </row>
    <row r="504" spans="1:4" x14ac:dyDescent="0.25">
      <c r="A504" s="57" t="s">
        <v>390</v>
      </c>
      <c r="B504" s="63">
        <v>0</v>
      </c>
      <c r="C504" s="66">
        <v>0.25</v>
      </c>
      <c r="D504" s="54">
        <v>94544.7</v>
      </c>
    </row>
    <row r="505" spans="1:4" x14ac:dyDescent="0.25">
      <c r="A505" s="56" t="s">
        <v>379</v>
      </c>
      <c r="B505" s="63">
        <v>0</v>
      </c>
      <c r="C505" s="66">
        <v>0.33</v>
      </c>
      <c r="D505" s="54">
        <v>23636.18</v>
      </c>
    </row>
    <row r="506" spans="1:4" x14ac:dyDescent="0.25">
      <c r="A506" s="57" t="s">
        <v>380</v>
      </c>
      <c r="B506" s="63">
        <v>0</v>
      </c>
      <c r="C506" s="66">
        <v>0.33</v>
      </c>
      <c r="D506" s="54">
        <v>23636.18</v>
      </c>
    </row>
    <row r="507" spans="1:4" x14ac:dyDescent="0.25">
      <c r="A507" s="56" t="s">
        <v>391</v>
      </c>
      <c r="B507" s="63">
        <v>0</v>
      </c>
      <c r="C507" s="66">
        <v>0.25</v>
      </c>
      <c r="D507" s="54">
        <v>157574.5</v>
      </c>
    </row>
    <row r="508" spans="1:4" x14ac:dyDescent="0.25">
      <c r="A508" s="57" t="s">
        <v>392</v>
      </c>
      <c r="B508" s="63">
        <v>0</v>
      </c>
      <c r="C508" s="66">
        <v>0.25</v>
      </c>
      <c r="D508" s="54">
        <v>157574.5</v>
      </c>
    </row>
    <row r="509" spans="1:4" x14ac:dyDescent="0.25">
      <c r="A509" s="56" t="s">
        <v>384</v>
      </c>
      <c r="B509" s="63">
        <v>0</v>
      </c>
      <c r="C509" s="66">
        <v>0.15</v>
      </c>
      <c r="D509" s="54">
        <v>787.87</v>
      </c>
    </row>
    <row r="510" spans="1:4" x14ac:dyDescent="0.25">
      <c r="A510" s="57" t="s">
        <v>385</v>
      </c>
      <c r="B510" s="63">
        <v>0</v>
      </c>
      <c r="C510" s="66">
        <v>0.15</v>
      </c>
      <c r="D510" s="54">
        <v>787.87</v>
      </c>
    </row>
    <row r="511" spans="1:4" x14ac:dyDescent="0.25">
      <c r="A511" s="55" t="s">
        <v>98</v>
      </c>
      <c r="B511" s="63"/>
      <c r="C511" s="66"/>
      <c r="D511" s="54">
        <v>798511.1372</v>
      </c>
    </row>
    <row r="512" spans="1:4" x14ac:dyDescent="0.25">
      <c r="A512" s="56" t="s">
        <v>9</v>
      </c>
      <c r="B512" s="63"/>
      <c r="C512" s="66"/>
      <c r="D512" s="54">
        <v>798511.1372</v>
      </c>
    </row>
    <row r="513" spans="1:4" x14ac:dyDescent="0.25">
      <c r="A513" s="57" t="s">
        <v>101</v>
      </c>
      <c r="B513" s="63"/>
      <c r="C513" s="66"/>
      <c r="D513" s="54">
        <v>49631.4</v>
      </c>
    </row>
    <row r="514" spans="1:4" x14ac:dyDescent="0.25">
      <c r="A514" s="57" t="s">
        <v>102</v>
      </c>
      <c r="B514" s="63"/>
      <c r="C514" s="66"/>
      <c r="D514" s="54">
        <v>35308.040860000001</v>
      </c>
    </row>
    <row r="515" spans="1:4" x14ac:dyDescent="0.25">
      <c r="A515" s="57" t="s">
        <v>99</v>
      </c>
      <c r="B515" s="63"/>
      <c r="C515" s="66"/>
      <c r="D515" s="54">
        <v>104061.48109</v>
      </c>
    </row>
    <row r="516" spans="1:4" x14ac:dyDescent="0.25">
      <c r="A516" s="57" t="s">
        <v>100</v>
      </c>
      <c r="B516" s="63"/>
      <c r="C516" s="66"/>
      <c r="D516" s="54">
        <v>609510.21525000001</v>
      </c>
    </row>
    <row r="517" spans="1:4" ht="15.75" x14ac:dyDescent="0.25">
      <c r="A517" s="65" t="s">
        <v>800</v>
      </c>
      <c r="B517" s="63">
        <v>0.8</v>
      </c>
      <c r="C517" s="66">
        <v>0.26720930232558143</v>
      </c>
      <c r="D517" s="54">
        <v>4784669.212890001</v>
      </c>
    </row>
    <row r="518" spans="1:4" x14ac:dyDescent="0.25">
      <c r="A518" s="64" t="s">
        <v>921</v>
      </c>
      <c r="B518" s="63"/>
      <c r="C518" s="66"/>
      <c r="D518" s="54">
        <v>911368.10045000003</v>
      </c>
    </row>
    <row r="519" spans="1:4" x14ac:dyDescent="0.25">
      <c r="A519" s="55" t="s">
        <v>98</v>
      </c>
      <c r="B519" s="63"/>
      <c r="C519" s="66"/>
      <c r="D519" s="54">
        <v>911368.10045000003</v>
      </c>
    </row>
    <row r="520" spans="1:4" x14ac:dyDescent="0.25">
      <c r="A520" s="56" t="s">
        <v>9</v>
      </c>
      <c r="B520" s="63"/>
      <c r="C520" s="66"/>
      <c r="D520" s="54">
        <v>911368.10045000003</v>
      </c>
    </row>
    <row r="521" spans="1:4" x14ac:dyDescent="0.25">
      <c r="A521" s="57" t="s">
        <v>101</v>
      </c>
      <c r="B521" s="63"/>
      <c r="C521" s="66"/>
      <c r="D521" s="54">
        <v>33087.599999999999</v>
      </c>
    </row>
    <row r="522" spans="1:4" x14ac:dyDescent="0.25">
      <c r="A522" s="57" t="s">
        <v>102</v>
      </c>
      <c r="B522" s="63"/>
      <c r="C522" s="66"/>
      <c r="D522" s="54">
        <v>35483.015489999998</v>
      </c>
    </row>
    <row r="523" spans="1:4" x14ac:dyDescent="0.25">
      <c r="A523" s="57" t="s">
        <v>99</v>
      </c>
      <c r="B523" s="63"/>
      <c r="C523" s="66"/>
      <c r="D523" s="54">
        <v>113361.26869</v>
      </c>
    </row>
    <row r="524" spans="1:4" x14ac:dyDescent="0.25">
      <c r="A524" s="57" t="s">
        <v>893</v>
      </c>
      <c r="B524" s="63"/>
      <c r="C524" s="66"/>
      <c r="D524" s="54">
        <v>729436.21626999998</v>
      </c>
    </row>
    <row r="525" spans="1:4" x14ac:dyDescent="0.25">
      <c r="A525" s="64" t="s">
        <v>922</v>
      </c>
      <c r="B525" s="63"/>
      <c r="C525" s="66"/>
      <c r="D525" s="54">
        <v>323952.72753000003</v>
      </c>
    </row>
    <row r="526" spans="1:4" x14ac:dyDescent="0.25">
      <c r="A526" s="55" t="s">
        <v>98</v>
      </c>
      <c r="B526" s="63"/>
      <c r="C526" s="66"/>
      <c r="D526" s="54">
        <v>323952.72753000003</v>
      </c>
    </row>
    <row r="527" spans="1:4" x14ac:dyDescent="0.25">
      <c r="A527" s="56" t="s">
        <v>9</v>
      </c>
      <c r="B527" s="63"/>
      <c r="C527" s="66"/>
      <c r="D527" s="54">
        <v>323952.72753000003</v>
      </c>
    </row>
    <row r="528" spans="1:4" x14ac:dyDescent="0.25">
      <c r="A528" s="57" t="s">
        <v>101</v>
      </c>
      <c r="B528" s="63"/>
      <c r="C528" s="66"/>
      <c r="D528" s="54">
        <v>11817</v>
      </c>
    </row>
    <row r="529" spans="1:4" x14ac:dyDescent="0.25">
      <c r="A529" s="57" t="s">
        <v>102</v>
      </c>
      <c r="B529" s="63"/>
      <c r="C529" s="66"/>
      <c r="D529" s="54">
        <v>19382.946309999999</v>
      </c>
    </row>
    <row r="530" spans="1:4" x14ac:dyDescent="0.25">
      <c r="A530" s="57" t="s">
        <v>99</v>
      </c>
      <c r="B530" s="63"/>
      <c r="C530" s="66"/>
      <c r="D530" s="54">
        <v>50019.891129999996</v>
      </c>
    </row>
    <row r="531" spans="1:4" x14ac:dyDescent="0.25">
      <c r="A531" s="57" t="s">
        <v>893</v>
      </c>
      <c r="B531" s="63"/>
      <c r="C531" s="66"/>
      <c r="D531" s="54">
        <v>242732.89009</v>
      </c>
    </row>
    <row r="532" spans="1:4" x14ac:dyDescent="0.25">
      <c r="A532" s="64" t="s">
        <v>932</v>
      </c>
      <c r="B532" s="63">
        <v>0.8</v>
      </c>
      <c r="C532" s="66">
        <v>0.29615384615384621</v>
      </c>
      <c r="D532" s="54">
        <v>559223.25</v>
      </c>
    </row>
    <row r="533" spans="1:4" x14ac:dyDescent="0.25">
      <c r="A533" s="55" t="s">
        <v>826</v>
      </c>
      <c r="B533" s="63">
        <v>0.5</v>
      </c>
      <c r="C533" s="66">
        <v>0.3041666666666667</v>
      </c>
      <c r="D533" s="54">
        <v>263779.73</v>
      </c>
    </row>
    <row r="534" spans="1:4" x14ac:dyDescent="0.25">
      <c r="A534" s="56" t="s">
        <v>827</v>
      </c>
      <c r="B534" s="63"/>
      <c r="C534" s="66">
        <v>0.5</v>
      </c>
      <c r="D534" s="54">
        <v>2363.62</v>
      </c>
    </row>
    <row r="535" spans="1:4" x14ac:dyDescent="0.25">
      <c r="A535" s="57" t="s">
        <v>828</v>
      </c>
      <c r="B535" s="63"/>
      <c r="C535" s="66">
        <v>0.5</v>
      </c>
      <c r="D535" s="54">
        <v>2363.62</v>
      </c>
    </row>
    <row r="536" spans="1:4" x14ac:dyDescent="0.25">
      <c r="A536" s="56" t="s">
        <v>856</v>
      </c>
      <c r="B536" s="63">
        <v>0</v>
      </c>
      <c r="C536" s="66">
        <v>0.3</v>
      </c>
      <c r="D536" s="54">
        <v>5515.11</v>
      </c>
    </row>
    <row r="537" spans="1:4" ht="30" x14ac:dyDescent="0.25">
      <c r="A537" s="57" t="s">
        <v>857</v>
      </c>
      <c r="B537" s="63">
        <v>0</v>
      </c>
      <c r="C537" s="66">
        <v>0.3</v>
      </c>
      <c r="D537" s="54">
        <v>5515.11</v>
      </c>
    </row>
    <row r="538" spans="1:4" x14ac:dyDescent="0.25">
      <c r="A538" s="56" t="s">
        <v>854</v>
      </c>
      <c r="B538" s="63">
        <v>0</v>
      </c>
      <c r="C538" s="66">
        <v>0.3</v>
      </c>
      <c r="D538" s="54">
        <v>14181.71</v>
      </c>
    </row>
    <row r="539" spans="1:4" x14ac:dyDescent="0.25">
      <c r="A539" s="57" t="s">
        <v>859</v>
      </c>
      <c r="B539" s="63">
        <v>0</v>
      </c>
      <c r="C539" s="66">
        <v>0.3</v>
      </c>
      <c r="D539" s="54">
        <v>6302.98</v>
      </c>
    </row>
    <row r="540" spans="1:4" x14ac:dyDescent="0.25">
      <c r="A540" s="57" t="s">
        <v>855</v>
      </c>
      <c r="B540" s="63">
        <v>0</v>
      </c>
      <c r="C540" s="66">
        <v>0.3</v>
      </c>
      <c r="D540" s="54">
        <v>7878.73</v>
      </c>
    </row>
    <row r="541" spans="1:4" x14ac:dyDescent="0.25">
      <c r="A541" s="56" t="s">
        <v>833</v>
      </c>
      <c r="B541" s="63">
        <v>0</v>
      </c>
      <c r="C541" s="66">
        <v>0.25</v>
      </c>
      <c r="D541" s="54">
        <v>166871.40000000002</v>
      </c>
    </row>
    <row r="542" spans="1:4" x14ac:dyDescent="0.25">
      <c r="A542" s="57" t="s">
        <v>841</v>
      </c>
      <c r="B542" s="63">
        <v>0</v>
      </c>
      <c r="C542" s="66">
        <v>0.25</v>
      </c>
      <c r="D542" s="54">
        <v>19696.810000000001</v>
      </c>
    </row>
    <row r="543" spans="1:4" x14ac:dyDescent="0.25">
      <c r="A543" s="57" t="s">
        <v>851</v>
      </c>
      <c r="B543" s="63">
        <v>0</v>
      </c>
      <c r="C543" s="66">
        <v>0.25</v>
      </c>
      <c r="D543" s="54">
        <v>98326.49</v>
      </c>
    </row>
    <row r="544" spans="1:4" x14ac:dyDescent="0.25">
      <c r="A544" s="57" t="s">
        <v>834</v>
      </c>
      <c r="B544" s="63">
        <v>0</v>
      </c>
      <c r="C544" s="66">
        <v>0.25</v>
      </c>
      <c r="D544" s="54">
        <v>23636.18</v>
      </c>
    </row>
    <row r="545" spans="1:4" x14ac:dyDescent="0.25">
      <c r="A545" s="57" t="s">
        <v>848</v>
      </c>
      <c r="B545" s="63">
        <v>0</v>
      </c>
      <c r="C545" s="66">
        <v>0.25</v>
      </c>
      <c r="D545" s="54">
        <v>25211.919999999998</v>
      </c>
    </row>
    <row r="546" spans="1:4" x14ac:dyDescent="0.25">
      <c r="A546" s="57" t="s">
        <v>842</v>
      </c>
      <c r="B546" s="63">
        <v>0</v>
      </c>
      <c r="C546" s="66">
        <v>0.25</v>
      </c>
      <c r="D546" s="54">
        <v>0</v>
      </c>
    </row>
    <row r="547" spans="1:4" x14ac:dyDescent="0.25">
      <c r="A547" s="56" t="s">
        <v>852</v>
      </c>
      <c r="B547" s="63">
        <v>0.5</v>
      </c>
      <c r="C547" s="66">
        <v>0.5</v>
      </c>
      <c r="D547" s="54">
        <v>15757.45</v>
      </c>
    </row>
    <row r="548" spans="1:4" x14ac:dyDescent="0.25">
      <c r="A548" s="57" t="s">
        <v>853</v>
      </c>
      <c r="B548" s="63">
        <v>0.5</v>
      </c>
      <c r="C548" s="66">
        <v>0.5</v>
      </c>
      <c r="D548" s="54">
        <v>15757.45</v>
      </c>
    </row>
    <row r="549" spans="1:4" x14ac:dyDescent="0.25">
      <c r="A549" s="56" t="s">
        <v>849</v>
      </c>
      <c r="B549" s="63">
        <v>0</v>
      </c>
      <c r="C549" s="66">
        <v>0.25</v>
      </c>
      <c r="D549" s="54">
        <v>0</v>
      </c>
    </row>
    <row r="550" spans="1:4" x14ac:dyDescent="0.25">
      <c r="A550" s="57" t="s">
        <v>850</v>
      </c>
      <c r="B550" s="63">
        <v>0</v>
      </c>
      <c r="C550" s="66">
        <v>0.25</v>
      </c>
      <c r="D550" s="54">
        <v>0</v>
      </c>
    </row>
    <row r="551" spans="1:4" x14ac:dyDescent="0.25">
      <c r="A551" s="56" t="s">
        <v>830</v>
      </c>
      <c r="B551" s="63">
        <v>0.25</v>
      </c>
      <c r="C551" s="66">
        <v>0.25</v>
      </c>
      <c r="D551" s="54">
        <v>59090.44</v>
      </c>
    </row>
    <row r="552" spans="1:4" x14ac:dyDescent="0.25">
      <c r="A552" s="57" t="s">
        <v>831</v>
      </c>
      <c r="B552" s="63">
        <v>0.25</v>
      </c>
      <c r="C552" s="66">
        <v>0.25</v>
      </c>
      <c r="D552" s="54">
        <v>59090.44</v>
      </c>
    </row>
    <row r="553" spans="1:4" x14ac:dyDescent="0.25">
      <c r="A553" s="55" t="s">
        <v>873</v>
      </c>
      <c r="B553" s="63">
        <v>0.8</v>
      </c>
      <c r="C553" s="66">
        <v>0.2</v>
      </c>
      <c r="D553" s="54">
        <v>295443.52</v>
      </c>
    </row>
    <row r="554" spans="1:4" x14ac:dyDescent="0.25">
      <c r="A554" s="56" t="s">
        <v>952</v>
      </c>
      <c r="B554" s="63">
        <v>0.8</v>
      </c>
      <c r="C554" s="66">
        <v>0.2</v>
      </c>
      <c r="D554" s="54">
        <v>295443.52</v>
      </c>
    </row>
    <row r="555" spans="1:4" x14ac:dyDescent="0.25">
      <c r="A555" s="57" t="s">
        <v>874</v>
      </c>
      <c r="B555" s="63">
        <v>0.8</v>
      </c>
      <c r="C555" s="66">
        <v>0.2</v>
      </c>
      <c r="D555" s="54">
        <v>295443.52</v>
      </c>
    </row>
    <row r="556" spans="1:4" x14ac:dyDescent="0.25">
      <c r="A556" s="64" t="s">
        <v>930</v>
      </c>
      <c r="B556" s="63">
        <v>0.3</v>
      </c>
      <c r="C556" s="66">
        <v>0.21388888888888891</v>
      </c>
      <c r="D556" s="54">
        <v>341286.67</v>
      </c>
    </row>
    <row r="557" spans="1:4" x14ac:dyDescent="0.25">
      <c r="A557" s="55" t="s">
        <v>810</v>
      </c>
      <c r="B557" s="63">
        <v>0.25</v>
      </c>
      <c r="C557" s="66">
        <v>0.25</v>
      </c>
      <c r="D557" s="54">
        <v>191669.68000000002</v>
      </c>
    </row>
    <row r="558" spans="1:4" x14ac:dyDescent="0.25">
      <c r="A558" s="56" t="s">
        <v>9</v>
      </c>
      <c r="B558" s="63">
        <v>0.25</v>
      </c>
      <c r="C558" s="66">
        <v>0.25</v>
      </c>
      <c r="D558" s="54">
        <v>173331.95</v>
      </c>
    </row>
    <row r="559" spans="1:4" x14ac:dyDescent="0.25">
      <c r="A559" s="57" t="s">
        <v>824</v>
      </c>
      <c r="B559" s="63">
        <v>0.25</v>
      </c>
      <c r="C559" s="66">
        <v>0.25</v>
      </c>
      <c r="D559" s="54">
        <v>173331.95</v>
      </c>
    </row>
    <row r="560" spans="1:4" x14ac:dyDescent="0.25">
      <c r="A560" s="56" t="s">
        <v>816</v>
      </c>
      <c r="B560" s="63">
        <v>0</v>
      </c>
      <c r="C560" s="66">
        <v>0.25</v>
      </c>
      <c r="D560" s="54">
        <v>18337.73</v>
      </c>
    </row>
    <row r="561" spans="1:4" x14ac:dyDescent="0.25">
      <c r="A561" s="57" t="s">
        <v>823</v>
      </c>
      <c r="B561" s="63">
        <v>0</v>
      </c>
      <c r="C561" s="66">
        <v>0.25</v>
      </c>
      <c r="D561" s="54">
        <v>18337.73</v>
      </c>
    </row>
    <row r="562" spans="1:4" x14ac:dyDescent="0.25">
      <c r="A562" s="55" t="s">
        <v>873</v>
      </c>
      <c r="B562" s="63">
        <v>0.3</v>
      </c>
      <c r="C562" s="66">
        <v>0.20937500000000001</v>
      </c>
      <c r="D562" s="54">
        <v>149616.99</v>
      </c>
    </row>
    <row r="563" spans="1:4" x14ac:dyDescent="0.25">
      <c r="A563" s="56" t="s">
        <v>878</v>
      </c>
      <c r="B563" s="63">
        <v>0.25</v>
      </c>
      <c r="C563" s="66">
        <v>0.2</v>
      </c>
      <c r="D563" s="54">
        <v>73193.36</v>
      </c>
    </row>
    <row r="564" spans="1:4" x14ac:dyDescent="0.25">
      <c r="A564" s="57" t="s">
        <v>890</v>
      </c>
      <c r="B564" s="63">
        <v>0</v>
      </c>
      <c r="C564" s="66">
        <v>0.2</v>
      </c>
      <c r="D564" s="54">
        <v>0</v>
      </c>
    </row>
    <row r="565" spans="1:4" x14ac:dyDescent="0.25">
      <c r="A565" s="57" t="s">
        <v>881</v>
      </c>
      <c r="B565" s="63">
        <v>0.25</v>
      </c>
      <c r="C565" s="66">
        <v>0.2</v>
      </c>
      <c r="D565" s="54">
        <v>7878.73</v>
      </c>
    </row>
    <row r="566" spans="1:4" x14ac:dyDescent="0.25">
      <c r="A566" s="57" t="s">
        <v>889</v>
      </c>
      <c r="B566" s="63">
        <v>0.25</v>
      </c>
      <c r="C566" s="66">
        <v>0.2</v>
      </c>
      <c r="D566" s="54">
        <v>0</v>
      </c>
    </row>
    <row r="567" spans="1:4" x14ac:dyDescent="0.25">
      <c r="A567" s="57" t="s">
        <v>887</v>
      </c>
      <c r="B567" s="63">
        <v>0</v>
      </c>
      <c r="C567" s="66">
        <v>0.2</v>
      </c>
      <c r="D567" s="54">
        <v>3939.36</v>
      </c>
    </row>
    <row r="568" spans="1:4" x14ac:dyDescent="0.25">
      <c r="A568" s="57" t="s">
        <v>886</v>
      </c>
      <c r="B568" s="63">
        <v>0</v>
      </c>
      <c r="C568" s="66">
        <v>0.2</v>
      </c>
      <c r="D568" s="54">
        <v>51920.800000000003</v>
      </c>
    </row>
    <row r="569" spans="1:4" x14ac:dyDescent="0.25">
      <c r="A569" s="57" t="s">
        <v>879</v>
      </c>
      <c r="B569" s="63">
        <v>0</v>
      </c>
      <c r="C569" s="66">
        <v>0.2</v>
      </c>
      <c r="D569" s="54">
        <v>0</v>
      </c>
    </row>
    <row r="570" spans="1:4" x14ac:dyDescent="0.25">
      <c r="A570" s="57" t="s">
        <v>891</v>
      </c>
      <c r="B570" s="63">
        <v>0</v>
      </c>
      <c r="C570" s="66">
        <v>0.2</v>
      </c>
      <c r="D570" s="54">
        <v>9454.4699999999993</v>
      </c>
    </row>
    <row r="571" spans="1:4" x14ac:dyDescent="0.25">
      <c r="A571" s="56" t="s">
        <v>875</v>
      </c>
      <c r="B571" s="63">
        <v>0.25</v>
      </c>
      <c r="C571" s="66">
        <v>0.25</v>
      </c>
      <c r="D571" s="54">
        <v>3939.36</v>
      </c>
    </row>
    <row r="572" spans="1:4" ht="30" x14ac:dyDescent="0.25">
      <c r="A572" s="57" t="s">
        <v>876</v>
      </c>
      <c r="B572" s="63">
        <v>0.25</v>
      </c>
      <c r="C572" s="66">
        <v>0.25</v>
      </c>
      <c r="D572" s="54">
        <v>3939.36</v>
      </c>
    </row>
    <row r="573" spans="1:4" x14ac:dyDescent="0.25">
      <c r="A573" s="56" t="s">
        <v>883</v>
      </c>
      <c r="B573" s="63">
        <v>0.3</v>
      </c>
      <c r="C573" s="66">
        <v>0.3</v>
      </c>
      <c r="D573" s="54">
        <v>72484.27</v>
      </c>
    </row>
    <row r="574" spans="1:4" x14ac:dyDescent="0.25">
      <c r="A574" s="57" t="s">
        <v>884</v>
      </c>
      <c r="B574" s="63">
        <v>0.3</v>
      </c>
      <c r="C574" s="66">
        <v>0.3</v>
      </c>
      <c r="D574" s="54">
        <v>72484.27</v>
      </c>
    </row>
    <row r="575" spans="1:4" x14ac:dyDescent="0.25">
      <c r="A575" s="64" t="s">
        <v>928</v>
      </c>
      <c r="B575" s="63">
        <v>0.25</v>
      </c>
      <c r="C575" s="66">
        <v>0.31583333333333335</v>
      </c>
      <c r="D575" s="54">
        <v>1664846.29311</v>
      </c>
    </row>
    <row r="576" spans="1:4" x14ac:dyDescent="0.25">
      <c r="A576" s="55" t="s">
        <v>895</v>
      </c>
      <c r="B576" s="63">
        <v>0.25</v>
      </c>
      <c r="C576" s="66">
        <v>0.25</v>
      </c>
      <c r="D576" s="54">
        <v>224070.93999999997</v>
      </c>
    </row>
    <row r="577" spans="1:4" x14ac:dyDescent="0.25">
      <c r="A577" s="56" t="s">
        <v>9</v>
      </c>
      <c r="B577" s="63">
        <v>0.25</v>
      </c>
      <c r="C577" s="66">
        <v>0.25</v>
      </c>
      <c r="D577" s="54">
        <v>212725.58</v>
      </c>
    </row>
    <row r="578" spans="1:4" x14ac:dyDescent="0.25">
      <c r="A578" s="57" t="s">
        <v>901</v>
      </c>
      <c r="B578" s="63">
        <v>0.25</v>
      </c>
      <c r="C578" s="66">
        <v>0.25</v>
      </c>
      <c r="D578" s="54">
        <v>212725.58</v>
      </c>
    </row>
    <row r="579" spans="1:4" x14ac:dyDescent="0.25">
      <c r="A579" s="56" t="s">
        <v>905</v>
      </c>
      <c r="B579" s="63">
        <v>0</v>
      </c>
      <c r="C579" s="66">
        <v>0.25</v>
      </c>
      <c r="D579" s="54">
        <v>3939.36</v>
      </c>
    </row>
    <row r="580" spans="1:4" x14ac:dyDescent="0.25">
      <c r="A580" s="57" t="s">
        <v>906</v>
      </c>
      <c r="B580" s="63">
        <v>0</v>
      </c>
      <c r="C580" s="66">
        <v>0.25</v>
      </c>
      <c r="D580" s="54">
        <v>3939.36</v>
      </c>
    </row>
    <row r="581" spans="1:4" x14ac:dyDescent="0.25">
      <c r="A581" s="56" t="s">
        <v>902</v>
      </c>
      <c r="B581" s="63">
        <v>0.25</v>
      </c>
      <c r="C581" s="66">
        <v>0.25</v>
      </c>
      <c r="D581" s="54">
        <v>2363.62</v>
      </c>
    </row>
    <row r="582" spans="1:4" x14ac:dyDescent="0.25">
      <c r="A582" s="57" t="s">
        <v>903</v>
      </c>
      <c r="B582" s="63">
        <v>0.25</v>
      </c>
      <c r="C582" s="66">
        <v>0.25</v>
      </c>
      <c r="D582" s="54">
        <v>2363.62</v>
      </c>
    </row>
    <row r="583" spans="1:4" x14ac:dyDescent="0.25">
      <c r="A583" s="56" t="s">
        <v>896</v>
      </c>
      <c r="B583" s="63">
        <v>0.25</v>
      </c>
      <c r="C583" s="66">
        <v>0.25</v>
      </c>
      <c r="D583" s="54">
        <v>5042.38</v>
      </c>
    </row>
    <row r="584" spans="1:4" x14ac:dyDescent="0.25">
      <c r="A584" s="57" t="s">
        <v>899</v>
      </c>
      <c r="B584" s="63">
        <v>0.25</v>
      </c>
      <c r="C584" s="66">
        <v>0.25</v>
      </c>
      <c r="D584" s="54">
        <v>5042.38</v>
      </c>
    </row>
    <row r="585" spans="1:4" x14ac:dyDescent="0.25">
      <c r="A585" s="55" t="s">
        <v>810</v>
      </c>
      <c r="B585" s="63">
        <v>0</v>
      </c>
      <c r="C585" s="66">
        <v>0.26333333333333336</v>
      </c>
      <c r="D585" s="54">
        <v>173331.95</v>
      </c>
    </row>
    <row r="586" spans="1:4" x14ac:dyDescent="0.25">
      <c r="A586" s="56" t="s">
        <v>816</v>
      </c>
      <c r="B586" s="63">
        <v>0</v>
      </c>
      <c r="C586" s="66">
        <v>0.22500000000000001</v>
      </c>
      <c r="D586" s="54">
        <v>15757.45</v>
      </c>
    </row>
    <row r="587" spans="1:4" x14ac:dyDescent="0.25">
      <c r="A587" s="57" t="s">
        <v>819</v>
      </c>
      <c r="B587" s="63">
        <v>0</v>
      </c>
      <c r="C587" s="66">
        <v>0.25</v>
      </c>
      <c r="D587" s="54">
        <v>15757.45</v>
      </c>
    </row>
    <row r="588" spans="1:4" ht="30" x14ac:dyDescent="0.25">
      <c r="A588" s="57" t="s">
        <v>817</v>
      </c>
      <c r="B588" s="63">
        <v>0</v>
      </c>
      <c r="C588" s="66">
        <v>0.2</v>
      </c>
      <c r="D588" s="54">
        <v>0</v>
      </c>
    </row>
    <row r="589" spans="1:4" ht="30" x14ac:dyDescent="0.25">
      <c r="A589" s="56" t="s">
        <v>811</v>
      </c>
      <c r="B589" s="63">
        <v>0</v>
      </c>
      <c r="C589" s="66">
        <v>0.34</v>
      </c>
      <c r="D589" s="54">
        <v>157574.5</v>
      </c>
    </row>
    <row r="590" spans="1:4" x14ac:dyDescent="0.25">
      <c r="A590" s="57" t="s">
        <v>812</v>
      </c>
      <c r="B590" s="63">
        <v>0</v>
      </c>
      <c r="C590" s="66">
        <v>0.34</v>
      </c>
      <c r="D590" s="54">
        <v>157574.5</v>
      </c>
    </row>
    <row r="591" spans="1:4" x14ac:dyDescent="0.25">
      <c r="A591" s="55" t="s">
        <v>861</v>
      </c>
      <c r="B591" s="63">
        <v>0.25</v>
      </c>
      <c r="C591" s="66">
        <v>0.4</v>
      </c>
      <c r="D591" s="54">
        <v>43333</v>
      </c>
    </row>
    <row r="592" spans="1:4" x14ac:dyDescent="0.25">
      <c r="A592" s="56" t="s">
        <v>9</v>
      </c>
      <c r="B592" s="63">
        <v>0.25</v>
      </c>
      <c r="C592" s="66">
        <v>0.25</v>
      </c>
      <c r="D592" s="54">
        <v>7878.73</v>
      </c>
    </row>
    <row r="593" spans="1:4" x14ac:dyDescent="0.25">
      <c r="A593" s="57" t="s">
        <v>864</v>
      </c>
      <c r="B593" s="63">
        <v>0.25</v>
      </c>
      <c r="C593" s="66">
        <v>0.25</v>
      </c>
      <c r="D593" s="54">
        <v>7878.73</v>
      </c>
    </row>
    <row r="594" spans="1:4" x14ac:dyDescent="0.25">
      <c r="A594" s="56" t="s">
        <v>866</v>
      </c>
      <c r="B594" s="63"/>
      <c r="C594" s="66">
        <v>1</v>
      </c>
      <c r="D594" s="54">
        <v>23636.18</v>
      </c>
    </row>
    <row r="595" spans="1:4" x14ac:dyDescent="0.25">
      <c r="A595" s="57" t="s">
        <v>867</v>
      </c>
      <c r="B595" s="63"/>
      <c r="C595" s="66">
        <v>1</v>
      </c>
      <c r="D595" s="54">
        <v>23636.18</v>
      </c>
    </row>
    <row r="596" spans="1:4" x14ac:dyDescent="0.25">
      <c r="A596" s="56" t="s">
        <v>862</v>
      </c>
      <c r="B596" s="63">
        <v>0.25</v>
      </c>
      <c r="C596" s="66">
        <v>0.25</v>
      </c>
      <c r="D596" s="54">
        <v>11818.09</v>
      </c>
    </row>
    <row r="597" spans="1:4" x14ac:dyDescent="0.25">
      <c r="A597" s="57" t="s">
        <v>869</v>
      </c>
      <c r="B597" s="63">
        <v>0.25</v>
      </c>
      <c r="C597" s="66">
        <v>0.25</v>
      </c>
      <c r="D597" s="54">
        <v>8666.6</v>
      </c>
    </row>
    <row r="598" spans="1:4" ht="30" x14ac:dyDescent="0.25">
      <c r="A598" s="57" t="s">
        <v>863</v>
      </c>
      <c r="B598" s="63">
        <v>0.25</v>
      </c>
      <c r="C598" s="66">
        <v>0.25</v>
      </c>
      <c r="D598" s="54">
        <v>0</v>
      </c>
    </row>
    <row r="599" spans="1:4" x14ac:dyDescent="0.25">
      <c r="A599" s="57" t="s">
        <v>870</v>
      </c>
      <c r="B599" s="63">
        <v>0.25</v>
      </c>
      <c r="C599" s="66">
        <v>0.25</v>
      </c>
      <c r="D599" s="54">
        <v>3151.49</v>
      </c>
    </row>
    <row r="600" spans="1:4" x14ac:dyDescent="0.25">
      <c r="A600" s="55" t="s">
        <v>98</v>
      </c>
      <c r="B600" s="63"/>
      <c r="C600" s="66"/>
      <c r="D600" s="54">
        <v>1224110.4031099998</v>
      </c>
    </row>
    <row r="601" spans="1:4" x14ac:dyDescent="0.25">
      <c r="A601" s="56" t="s">
        <v>9</v>
      </c>
      <c r="B601" s="63"/>
      <c r="C601" s="66"/>
      <c r="D601" s="54">
        <v>1224110.4031099998</v>
      </c>
    </row>
    <row r="602" spans="1:4" x14ac:dyDescent="0.25">
      <c r="A602" s="57" t="s">
        <v>101</v>
      </c>
      <c r="B602" s="63"/>
      <c r="C602" s="66"/>
      <c r="D602" s="54">
        <v>80355.600000000006</v>
      </c>
    </row>
    <row r="603" spans="1:4" x14ac:dyDescent="0.25">
      <c r="A603" s="57" t="s">
        <v>102</v>
      </c>
      <c r="B603" s="63"/>
      <c r="C603" s="66"/>
      <c r="D603" s="54">
        <v>64160.415150000001</v>
      </c>
    </row>
    <row r="604" spans="1:4" x14ac:dyDescent="0.25">
      <c r="A604" s="57" t="s">
        <v>99</v>
      </c>
      <c r="B604" s="63"/>
      <c r="C604" s="66"/>
      <c r="D604" s="54">
        <v>154746.35667000001</v>
      </c>
    </row>
    <row r="605" spans="1:4" x14ac:dyDescent="0.25">
      <c r="A605" s="57" t="s">
        <v>100</v>
      </c>
      <c r="B605" s="63"/>
      <c r="C605" s="66"/>
      <c r="D605" s="54">
        <v>924848.03128999996</v>
      </c>
    </row>
    <row r="606" spans="1:4" x14ac:dyDescent="0.25">
      <c r="A606" s="64" t="s">
        <v>938</v>
      </c>
      <c r="B606" s="63"/>
      <c r="C606" s="66"/>
      <c r="D606" s="54">
        <v>983992.17180000001</v>
      </c>
    </row>
    <row r="607" spans="1:4" x14ac:dyDescent="0.25">
      <c r="A607" s="55" t="s">
        <v>98</v>
      </c>
      <c r="B607" s="63"/>
      <c r="C607" s="66"/>
      <c r="D607" s="54">
        <v>983992.17180000001</v>
      </c>
    </row>
    <row r="608" spans="1:4" x14ac:dyDescent="0.25">
      <c r="A608" s="56" t="s">
        <v>9</v>
      </c>
      <c r="B608" s="63"/>
      <c r="C608" s="66"/>
      <c r="D608" s="54">
        <v>983992.17180000001</v>
      </c>
    </row>
    <row r="609" spans="1:4" x14ac:dyDescent="0.25">
      <c r="A609" s="57" t="s">
        <v>101</v>
      </c>
      <c r="B609" s="63"/>
      <c r="C609" s="66"/>
      <c r="D609" s="54">
        <v>47268</v>
      </c>
    </row>
    <row r="610" spans="1:4" x14ac:dyDescent="0.25">
      <c r="A610" s="57" t="s">
        <v>102</v>
      </c>
      <c r="B610" s="63"/>
      <c r="C610" s="66"/>
      <c r="D610" s="54">
        <v>53283.722180000004</v>
      </c>
    </row>
    <row r="611" spans="1:4" x14ac:dyDescent="0.25">
      <c r="A611" s="57" t="s">
        <v>99</v>
      </c>
      <c r="B611" s="63"/>
      <c r="C611" s="66"/>
      <c r="D611" s="54">
        <v>143930.50784000001</v>
      </c>
    </row>
    <row r="612" spans="1:4" x14ac:dyDescent="0.25">
      <c r="A612" s="57" t="s">
        <v>893</v>
      </c>
      <c r="B612" s="63"/>
      <c r="C612" s="66"/>
      <c r="D612" s="54">
        <v>739509.94177999999</v>
      </c>
    </row>
    <row r="613" spans="1:4" ht="31.5" x14ac:dyDescent="0.25">
      <c r="A613" s="65" t="s">
        <v>11</v>
      </c>
      <c r="B613" s="63"/>
      <c r="C613" s="66"/>
      <c r="D613" s="54">
        <v>2992133.23</v>
      </c>
    </row>
    <row r="614" spans="1:4" x14ac:dyDescent="0.25">
      <c r="A614" s="64" t="s">
        <v>928</v>
      </c>
      <c r="B614" s="63"/>
      <c r="C614" s="66"/>
      <c r="D614" s="54">
        <v>2992133.23</v>
      </c>
    </row>
    <row r="615" spans="1:4" ht="30" x14ac:dyDescent="0.25">
      <c r="A615" s="55" t="s">
        <v>11</v>
      </c>
      <c r="B615" s="63"/>
      <c r="C615" s="66"/>
      <c r="D615" s="54">
        <v>2992133.23</v>
      </c>
    </row>
    <row r="616" spans="1:4" x14ac:dyDescent="0.25">
      <c r="A616" s="56" t="s">
        <v>9</v>
      </c>
      <c r="B616" s="63"/>
      <c r="C616" s="66"/>
      <c r="D616" s="54">
        <v>2992133.23</v>
      </c>
    </row>
    <row r="617" spans="1:4" ht="30" x14ac:dyDescent="0.25">
      <c r="A617" s="57" t="s">
        <v>11</v>
      </c>
      <c r="B617" s="63"/>
      <c r="C617" s="66"/>
      <c r="D617" s="54">
        <v>2992133.23</v>
      </c>
    </row>
    <row r="618" spans="1:4" ht="15.75" x14ac:dyDescent="0.25">
      <c r="A618" s="65" t="s">
        <v>909</v>
      </c>
      <c r="B618" s="63"/>
      <c r="C618" s="66"/>
      <c r="D618" s="54">
        <v>5969541.79</v>
      </c>
    </row>
    <row r="619" spans="1:4" x14ac:dyDescent="0.25">
      <c r="A619" s="64" t="s">
        <v>930</v>
      </c>
      <c r="B619" s="63"/>
      <c r="C619" s="66"/>
      <c r="D619" s="54">
        <v>5969541.79</v>
      </c>
    </row>
    <row r="620" spans="1:4" x14ac:dyDescent="0.25">
      <c r="A620" s="55" t="s">
        <v>909</v>
      </c>
      <c r="B620" s="63"/>
      <c r="C620" s="66"/>
      <c r="D620" s="54">
        <v>5969541.79</v>
      </c>
    </row>
    <row r="621" spans="1:4" x14ac:dyDescent="0.25">
      <c r="A621" s="56" t="s">
        <v>9</v>
      </c>
      <c r="B621" s="63"/>
      <c r="C621" s="66"/>
      <c r="D621" s="54">
        <v>5969541.79</v>
      </c>
    </row>
    <row r="622" spans="1:4" x14ac:dyDescent="0.25">
      <c r="A622" s="57" t="s">
        <v>909</v>
      </c>
      <c r="B622" s="63"/>
      <c r="C622" s="66"/>
      <c r="D622" s="54">
        <v>5969541.79</v>
      </c>
    </row>
    <row r="623" spans="1:4" ht="15.75" x14ac:dyDescent="0.25">
      <c r="A623" s="65" t="s">
        <v>275</v>
      </c>
      <c r="B623" s="63">
        <v>0.25</v>
      </c>
      <c r="C623" s="66">
        <v>0.24978260869565214</v>
      </c>
      <c r="D623" s="54">
        <v>9408632.9951300006</v>
      </c>
    </row>
    <row r="624" spans="1:4" x14ac:dyDescent="0.25">
      <c r="A624" s="64" t="s">
        <v>931</v>
      </c>
      <c r="B624" s="63">
        <v>0.25</v>
      </c>
      <c r="C624" s="66">
        <v>0.24978260869565214</v>
      </c>
      <c r="D624" s="54">
        <v>4972167.6000000006</v>
      </c>
    </row>
    <row r="625" spans="1:4" x14ac:dyDescent="0.25">
      <c r="A625" s="55" t="s">
        <v>276</v>
      </c>
      <c r="B625" s="63">
        <v>0.25</v>
      </c>
      <c r="C625" s="66">
        <v>0.252</v>
      </c>
      <c r="D625" s="54">
        <v>886356.56</v>
      </c>
    </row>
    <row r="626" spans="1:4" x14ac:dyDescent="0.25">
      <c r="A626" s="56" t="s">
        <v>310</v>
      </c>
      <c r="B626" s="63">
        <v>0.25</v>
      </c>
      <c r="C626" s="66">
        <v>0.25</v>
      </c>
      <c r="D626" s="54">
        <v>3939.36</v>
      </c>
    </row>
    <row r="627" spans="1:4" ht="30" x14ac:dyDescent="0.25">
      <c r="A627" s="57" t="s">
        <v>311</v>
      </c>
      <c r="B627" s="63">
        <v>0.25</v>
      </c>
      <c r="C627" s="66">
        <v>0.25</v>
      </c>
      <c r="D627" s="54">
        <v>3939.36</v>
      </c>
    </row>
    <row r="628" spans="1:4" x14ac:dyDescent="0.25">
      <c r="A628" s="56" t="s">
        <v>282</v>
      </c>
      <c r="B628" s="63">
        <v>0</v>
      </c>
      <c r="C628" s="66">
        <v>0.25</v>
      </c>
      <c r="D628" s="54">
        <v>405273.74</v>
      </c>
    </row>
    <row r="629" spans="1:4" ht="30" x14ac:dyDescent="0.25">
      <c r="A629" s="57" t="s">
        <v>292</v>
      </c>
      <c r="B629" s="63">
        <v>0</v>
      </c>
      <c r="C629" s="66">
        <v>0.25</v>
      </c>
      <c r="D629" s="54">
        <v>1229.8699999999999</v>
      </c>
    </row>
    <row r="630" spans="1:4" x14ac:dyDescent="0.25">
      <c r="A630" s="57" t="s">
        <v>289</v>
      </c>
      <c r="B630" s="63">
        <v>0</v>
      </c>
      <c r="C630" s="66">
        <v>0.25</v>
      </c>
      <c r="D630" s="54">
        <v>254608.88</v>
      </c>
    </row>
    <row r="631" spans="1:4" x14ac:dyDescent="0.25">
      <c r="A631" s="57" t="s">
        <v>283</v>
      </c>
      <c r="B631" s="63">
        <v>0</v>
      </c>
      <c r="C631" s="66">
        <v>0.25</v>
      </c>
      <c r="D631" s="54">
        <v>40328.04</v>
      </c>
    </row>
    <row r="632" spans="1:4" x14ac:dyDescent="0.25">
      <c r="A632" s="57" t="s">
        <v>306</v>
      </c>
      <c r="B632" s="63">
        <v>0</v>
      </c>
      <c r="C632" s="66">
        <v>0.25</v>
      </c>
      <c r="D632" s="54">
        <v>109106.95</v>
      </c>
    </row>
    <row r="633" spans="1:4" x14ac:dyDescent="0.25">
      <c r="A633" s="56" t="s">
        <v>277</v>
      </c>
      <c r="B633" s="63">
        <v>0</v>
      </c>
      <c r="C633" s="66">
        <v>0.25</v>
      </c>
      <c r="D633" s="54">
        <v>347157.88</v>
      </c>
    </row>
    <row r="634" spans="1:4" x14ac:dyDescent="0.25">
      <c r="A634" s="57" t="s">
        <v>305</v>
      </c>
      <c r="B634" s="63">
        <v>0</v>
      </c>
      <c r="C634" s="66">
        <v>0.25</v>
      </c>
      <c r="D634" s="54">
        <v>232.42</v>
      </c>
    </row>
    <row r="635" spans="1:4" ht="30" x14ac:dyDescent="0.25">
      <c r="A635" s="57" t="s">
        <v>281</v>
      </c>
      <c r="B635" s="63">
        <v>0</v>
      </c>
      <c r="C635" s="66">
        <v>0.25</v>
      </c>
      <c r="D635" s="54">
        <v>24108.11</v>
      </c>
    </row>
    <row r="636" spans="1:4" x14ac:dyDescent="0.25">
      <c r="A636" s="57" t="s">
        <v>304</v>
      </c>
      <c r="B636" s="63">
        <v>0</v>
      </c>
      <c r="C636" s="66">
        <v>0.25</v>
      </c>
      <c r="D636" s="54">
        <v>409.69</v>
      </c>
    </row>
    <row r="637" spans="1:4" ht="30" x14ac:dyDescent="0.25">
      <c r="A637" s="57" t="s">
        <v>297</v>
      </c>
      <c r="B637" s="63">
        <v>0</v>
      </c>
      <c r="C637" s="66">
        <v>0.25</v>
      </c>
      <c r="D637" s="54">
        <v>91332.54</v>
      </c>
    </row>
    <row r="638" spans="1:4" x14ac:dyDescent="0.25">
      <c r="A638" s="57" t="s">
        <v>278</v>
      </c>
      <c r="B638" s="63">
        <v>0</v>
      </c>
      <c r="C638" s="66">
        <v>0.25</v>
      </c>
      <c r="D638" s="54">
        <v>2317.13</v>
      </c>
    </row>
    <row r="639" spans="1:4" x14ac:dyDescent="0.25">
      <c r="A639" s="57" t="s">
        <v>303</v>
      </c>
      <c r="B639" s="63">
        <v>0</v>
      </c>
      <c r="C639" s="66">
        <v>0.25</v>
      </c>
      <c r="D639" s="54">
        <v>55755.37</v>
      </c>
    </row>
    <row r="640" spans="1:4" x14ac:dyDescent="0.25">
      <c r="A640" s="57" t="s">
        <v>299</v>
      </c>
      <c r="B640" s="63">
        <v>0</v>
      </c>
      <c r="C640" s="66">
        <v>0.25</v>
      </c>
      <c r="D640" s="54">
        <v>817.02</v>
      </c>
    </row>
    <row r="641" spans="1:4" ht="30" x14ac:dyDescent="0.25">
      <c r="A641" s="57" t="s">
        <v>295</v>
      </c>
      <c r="B641" s="63">
        <v>0</v>
      </c>
      <c r="C641" s="66">
        <v>0.25</v>
      </c>
      <c r="D641" s="54">
        <v>232.42</v>
      </c>
    </row>
    <row r="642" spans="1:4" ht="30" x14ac:dyDescent="0.25">
      <c r="A642" s="57" t="s">
        <v>290</v>
      </c>
      <c r="B642" s="63">
        <v>0</v>
      </c>
      <c r="C642" s="66">
        <v>0.25</v>
      </c>
      <c r="D642" s="54">
        <v>171256.7</v>
      </c>
    </row>
    <row r="643" spans="1:4" x14ac:dyDescent="0.25">
      <c r="A643" s="57" t="s">
        <v>291</v>
      </c>
      <c r="B643" s="63">
        <v>0</v>
      </c>
      <c r="C643" s="66">
        <v>0.25</v>
      </c>
      <c r="D643" s="54">
        <v>696.48</v>
      </c>
    </row>
    <row r="644" spans="1:4" x14ac:dyDescent="0.25">
      <c r="A644" s="56" t="s">
        <v>300</v>
      </c>
      <c r="B644" s="63">
        <v>0</v>
      </c>
      <c r="C644" s="66">
        <v>0.15</v>
      </c>
      <c r="D644" s="54">
        <v>7878.73</v>
      </c>
    </row>
    <row r="645" spans="1:4" ht="30" x14ac:dyDescent="0.25">
      <c r="A645" s="57" t="s">
        <v>301</v>
      </c>
      <c r="B645" s="63">
        <v>0</v>
      </c>
      <c r="C645" s="66">
        <v>0.15</v>
      </c>
      <c r="D645" s="54">
        <v>7878.73</v>
      </c>
    </row>
    <row r="646" spans="1:4" x14ac:dyDescent="0.25">
      <c r="A646" s="56" t="s">
        <v>285</v>
      </c>
      <c r="B646" s="63">
        <v>0</v>
      </c>
      <c r="C646" s="66">
        <v>0.15</v>
      </c>
      <c r="D646" s="54">
        <v>7878.73</v>
      </c>
    </row>
    <row r="647" spans="1:4" ht="30" x14ac:dyDescent="0.25">
      <c r="A647" s="57" t="s">
        <v>286</v>
      </c>
      <c r="B647" s="63">
        <v>0</v>
      </c>
      <c r="C647" s="66">
        <v>0.15</v>
      </c>
      <c r="D647" s="54">
        <v>7878.73</v>
      </c>
    </row>
    <row r="648" spans="1:4" x14ac:dyDescent="0.25">
      <c r="A648" s="56" t="s">
        <v>293</v>
      </c>
      <c r="B648" s="63">
        <v>0</v>
      </c>
      <c r="C648" s="66">
        <v>0.33</v>
      </c>
      <c r="D648" s="54">
        <v>114228.12000000001</v>
      </c>
    </row>
    <row r="649" spans="1:4" ht="30" x14ac:dyDescent="0.25">
      <c r="A649" s="57" t="s">
        <v>298</v>
      </c>
      <c r="B649" s="63">
        <v>0</v>
      </c>
      <c r="C649" s="66">
        <v>0.33</v>
      </c>
      <c r="D649" s="54">
        <v>81004.320000000007</v>
      </c>
    </row>
    <row r="650" spans="1:4" x14ac:dyDescent="0.25">
      <c r="A650" s="57" t="s">
        <v>296</v>
      </c>
      <c r="B650" s="63">
        <v>0</v>
      </c>
      <c r="C650" s="66">
        <v>0.33</v>
      </c>
      <c r="D650" s="54">
        <v>18457.490000000002</v>
      </c>
    </row>
    <row r="651" spans="1:4" x14ac:dyDescent="0.25">
      <c r="A651" s="57" t="s">
        <v>294</v>
      </c>
      <c r="B651" s="63">
        <v>0</v>
      </c>
      <c r="C651" s="66">
        <v>0.33</v>
      </c>
      <c r="D651" s="54">
        <v>14766.31</v>
      </c>
    </row>
    <row r="652" spans="1:4" ht="30" x14ac:dyDescent="0.25">
      <c r="A652" s="55" t="s">
        <v>342</v>
      </c>
      <c r="B652" s="63">
        <v>0</v>
      </c>
      <c r="C652" s="66">
        <v>0.25</v>
      </c>
      <c r="D652" s="54">
        <v>417572.43</v>
      </c>
    </row>
    <row r="653" spans="1:4" x14ac:dyDescent="0.25">
      <c r="A653" s="56" t="s">
        <v>346</v>
      </c>
      <c r="B653" s="63">
        <v>0</v>
      </c>
      <c r="C653" s="66">
        <v>0.25</v>
      </c>
      <c r="D653" s="54">
        <v>23636.18</v>
      </c>
    </row>
    <row r="654" spans="1:4" x14ac:dyDescent="0.25">
      <c r="A654" s="57" t="s">
        <v>347</v>
      </c>
      <c r="B654" s="63">
        <v>0</v>
      </c>
      <c r="C654" s="66">
        <v>0.25</v>
      </c>
      <c r="D654" s="54">
        <v>23636.18</v>
      </c>
    </row>
    <row r="655" spans="1:4" x14ac:dyDescent="0.25">
      <c r="A655" s="56" t="s">
        <v>348</v>
      </c>
      <c r="B655" s="63">
        <v>0</v>
      </c>
      <c r="C655" s="66">
        <v>0.25</v>
      </c>
      <c r="D655" s="54">
        <v>27575.54</v>
      </c>
    </row>
    <row r="656" spans="1:4" x14ac:dyDescent="0.25">
      <c r="A656" s="57" t="s">
        <v>349</v>
      </c>
      <c r="B656" s="63">
        <v>0</v>
      </c>
      <c r="C656" s="66">
        <v>0.25</v>
      </c>
      <c r="D656" s="54">
        <v>27575.54</v>
      </c>
    </row>
    <row r="657" spans="1:4" x14ac:dyDescent="0.25">
      <c r="A657" s="56" t="s">
        <v>343</v>
      </c>
      <c r="B657" s="63">
        <v>0</v>
      </c>
      <c r="C657" s="66">
        <v>0.25</v>
      </c>
      <c r="D657" s="54">
        <v>366360.71</v>
      </c>
    </row>
    <row r="658" spans="1:4" ht="30" x14ac:dyDescent="0.25">
      <c r="A658" s="57" t="s">
        <v>344</v>
      </c>
      <c r="B658" s="63">
        <v>0</v>
      </c>
      <c r="C658" s="66">
        <v>0.25</v>
      </c>
      <c r="D658" s="54">
        <v>315149</v>
      </c>
    </row>
    <row r="659" spans="1:4" ht="30" x14ac:dyDescent="0.25">
      <c r="A659" s="57" t="s">
        <v>350</v>
      </c>
      <c r="B659" s="63">
        <v>0</v>
      </c>
      <c r="C659" s="66">
        <v>0.25</v>
      </c>
      <c r="D659" s="54">
        <v>51211.71</v>
      </c>
    </row>
    <row r="660" spans="1:4" x14ac:dyDescent="0.25">
      <c r="A660" s="55" t="s">
        <v>351</v>
      </c>
      <c r="B660" s="63">
        <v>0</v>
      </c>
      <c r="C660" s="66">
        <v>0.25</v>
      </c>
      <c r="D660" s="54">
        <v>73272.14</v>
      </c>
    </row>
    <row r="661" spans="1:4" x14ac:dyDescent="0.25">
      <c r="A661" s="56" t="s">
        <v>357</v>
      </c>
      <c r="B661" s="63">
        <v>0</v>
      </c>
      <c r="C661" s="66">
        <v>0.25</v>
      </c>
      <c r="D661" s="54">
        <v>33878.520000000004</v>
      </c>
    </row>
    <row r="662" spans="1:4" ht="45" x14ac:dyDescent="0.25">
      <c r="A662" s="57" t="s">
        <v>361</v>
      </c>
      <c r="B662" s="63">
        <v>0</v>
      </c>
      <c r="C662" s="66">
        <v>0.25</v>
      </c>
      <c r="D662" s="54">
        <v>31514.9</v>
      </c>
    </row>
    <row r="663" spans="1:4" ht="30" x14ac:dyDescent="0.25">
      <c r="A663" s="57" t="s">
        <v>358</v>
      </c>
      <c r="B663" s="63">
        <v>0</v>
      </c>
      <c r="C663" s="66">
        <v>0.25</v>
      </c>
      <c r="D663" s="54">
        <v>2363.62</v>
      </c>
    </row>
    <row r="664" spans="1:4" ht="45" x14ac:dyDescent="0.25">
      <c r="A664" s="56" t="s">
        <v>352</v>
      </c>
      <c r="B664" s="63">
        <v>0</v>
      </c>
      <c r="C664" s="66">
        <v>0.25</v>
      </c>
      <c r="D664" s="54">
        <v>39393.620000000003</v>
      </c>
    </row>
    <row r="665" spans="1:4" x14ac:dyDescent="0.25">
      <c r="A665" s="57" t="s">
        <v>360</v>
      </c>
      <c r="B665" s="63">
        <v>0</v>
      </c>
      <c r="C665" s="66">
        <v>0.25</v>
      </c>
      <c r="D665" s="54">
        <v>19696.810000000001</v>
      </c>
    </row>
    <row r="666" spans="1:4" ht="30" x14ac:dyDescent="0.25">
      <c r="A666" s="57" t="s">
        <v>353</v>
      </c>
      <c r="B666" s="63">
        <v>0</v>
      </c>
      <c r="C666" s="66">
        <v>0.25</v>
      </c>
      <c r="D666" s="54">
        <v>19696.810000000001</v>
      </c>
    </row>
    <row r="667" spans="1:4" ht="45" x14ac:dyDescent="0.25">
      <c r="A667" s="57" t="s">
        <v>355</v>
      </c>
      <c r="B667" s="63">
        <v>0</v>
      </c>
      <c r="C667" s="66">
        <v>0.25</v>
      </c>
      <c r="D667" s="54">
        <v>0</v>
      </c>
    </row>
    <row r="668" spans="1:4" ht="30" x14ac:dyDescent="0.25">
      <c r="A668" s="57" t="s">
        <v>359</v>
      </c>
      <c r="B668" s="63">
        <v>0</v>
      </c>
      <c r="C668" s="66">
        <v>0.25</v>
      </c>
      <c r="D668" s="54">
        <v>0</v>
      </c>
    </row>
    <row r="669" spans="1:4" ht="45" x14ac:dyDescent="0.25">
      <c r="A669" s="57" t="s">
        <v>356</v>
      </c>
      <c r="B669" s="63">
        <v>0</v>
      </c>
      <c r="C669" s="66">
        <v>0.25</v>
      </c>
      <c r="D669" s="54">
        <v>0</v>
      </c>
    </row>
    <row r="670" spans="1:4" ht="30" x14ac:dyDescent="0.25">
      <c r="A670" s="55" t="s">
        <v>320</v>
      </c>
      <c r="B670" s="63">
        <v>0</v>
      </c>
      <c r="C670" s="66">
        <v>0.24</v>
      </c>
      <c r="D670" s="54">
        <v>2808088.27</v>
      </c>
    </row>
    <row r="671" spans="1:4" x14ac:dyDescent="0.25">
      <c r="A671" s="56" t="s">
        <v>330</v>
      </c>
      <c r="B671" s="63">
        <v>0</v>
      </c>
      <c r="C671" s="66">
        <v>0.25</v>
      </c>
      <c r="D671" s="54">
        <v>1909569.47</v>
      </c>
    </row>
    <row r="672" spans="1:4" ht="30" x14ac:dyDescent="0.25">
      <c r="A672" s="57" t="s">
        <v>331</v>
      </c>
      <c r="B672" s="63">
        <v>0</v>
      </c>
      <c r="C672" s="66">
        <v>0.25</v>
      </c>
      <c r="D672" s="54">
        <v>1909569.47</v>
      </c>
    </row>
    <row r="673" spans="1:4" ht="30" x14ac:dyDescent="0.25">
      <c r="A673" s="56" t="s">
        <v>336</v>
      </c>
      <c r="B673" s="63">
        <v>0</v>
      </c>
      <c r="C673" s="66">
        <v>0.2</v>
      </c>
      <c r="D673" s="54">
        <v>161858</v>
      </c>
    </row>
    <row r="674" spans="1:4" x14ac:dyDescent="0.25">
      <c r="A674" s="57" t="s">
        <v>283</v>
      </c>
      <c r="B674" s="63">
        <v>0</v>
      </c>
      <c r="C674" s="66">
        <v>0.2</v>
      </c>
      <c r="D674" s="54">
        <v>161858</v>
      </c>
    </row>
    <row r="675" spans="1:4" x14ac:dyDescent="0.25">
      <c r="A675" s="56" t="s">
        <v>324</v>
      </c>
      <c r="B675" s="63">
        <v>0</v>
      </c>
      <c r="C675" s="66">
        <v>0.25</v>
      </c>
      <c r="D675" s="54">
        <v>236361.75</v>
      </c>
    </row>
    <row r="676" spans="1:4" x14ac:dyDescent="0.25">
      <c r="A676" s="57" t="s">
        <v>325</v>
      </c>
      <c r="B676" s="63">
        <v>0</v>
      </c>
      <c r="C676" s="66">
        <v>0.25</v>
      </c>
      <c r="D676" s="54">
        <v>236361.75</v>
      </c>
    </row>
    <row r="677" spans="1:4" x14ac:dyDescent="0.25">
      <c r="A677" s="56" t="s">
        <v>333</v>
      </c>
      <c r="B677" s="63">
        <v>0</v>
      </c>
      <c r="C677" s="66">
        <v>0.25</v>
      </c>
      <c r="D677" s="54">
        <v>476662.87</v>
      </c>
    </row>
    <row r="678" spans="1:4" x14ac:dyDescent="0.25">
      <c r="A678" s="57" t="s">
        <v>334</v>
      </c>
      <c r="B678" s="63">
        <v>0</v>
      </c>
      <c r="C678" s="66">
        <v>0.25</v>
      </c>
      <c r="D678" s="54">
        <v>476662.87</v>
      </c>
    </row>
    <row r="679" spans="1:4" x14ac:dyDescent="0.25">
      <c r="A679" s="56" t="s">
        <v>340</v>
      </c>
      <c r="B679" s="63">
        <v>0</v>
      </c>
      <c r="C679" s="66">
        <v>0.25</v>
      </c>
      <c r="D679" s="54">
        <v>23636.18</v>
      </c>
    </row>
    <row r="680" spans="1:4" x14ac:dyDescent="0.25">
      <c r="A680" s="57" t="s">
        <v>341</v>
      </c>
      <c r="B680" s="63">
        <v>0</v>
      </c>
      <c r="C680" s="66">
        <v>0.25</v>
      </c>
      <c r="D680" s="54">
        <v>23636.18</v>
      </c>
    </row>
    <row r="681" spans="1:4" ht="30" x14ac:dyDescent="0.25">
      <c r="A681" s="55" t="s">
        <v>362</v>
      </c>
      <c r="B681" s="63">
        <v>0</v>
      </c>
      <c r="C681" s="66">
        <v>0.25</v>
      </c>
      <c r="D681" s="54">
        <v>153218.34</v>
      </c>
    </row>
    <row r="682" spans="1:4" x14ac:dyDescent="0.25">
      <c r="A682" s="56" t="s">
        <v>363</v>
      </c>
      <c r="B682" s="63">
        <v>0</v>
      </c>
      <c r="C682" s="66">
        <v>0.25</v>
      </c>
      <c r="D682" s="54">
        <v>153218.34</v>
      </c>
    </row>
    <row r="683" spans="1:4" ht="30" x14ac:dyDescent="0.25">
      <c r="A683" s="57" t="s">
        <v>367</v>
      </c>
      <c r="B683" s="63">
        <v>0</v>
      </c>
      <c r="C683" s="66">
        <v>0.25</v>
      </c>
      <c r="D683" s="54">
        <v>0</v>
      </c>
    </row>
    <row r="684" spans="1:4" x14ac:dyDescent="0.25">
      <c r="A684" s="57" t="s">
        <v>914</v>
      </c>
      <c r="B684" s="63">
        <v>0</v>
      </c>
      <c r="C684" s="66">
        <v>0.25</v>
      </c>
      <c r="D684" s="54">
        <v>8923.44</v>
      </c>
    </row>
    <row r="685" spans="1:4" x14ac:dyDescent="0.25">
      <c r="A685" s="57" t="s">
        <v>366</v>
      </c>
      <c r="B685" s="63">
        <v>0</v>
      </c>
      <c r="C685" s="66">
        <v>0.25</v>
      </c>
      <c r="D685" s="54">
        <v>20732.86</v>
      </c>
    </row>
    <row r="686" spans="1:4" x14ac:dyDescent="0.25">
      <c r="A686" s="57" t="s">
        <v>368</v>
      </c>
      <c r="B686" s="63">
        <v>0</v>
      </c>
      <c r="C686" s="66">
        <v>0.25</v>
      </c>
      <c r="D686" s="54">
        <v>37817.879999999997</v>
      </c>
    </row>
    <row r="687" spans="1:4" x14ac:dyDescent="0.25">
      <c r="A687" s="57" t="s">
        <v>371</v>
      </c>
      <c r="B687" s="63">
        <v>0</v>
      </c>
      <c r="C687" s="66">
        <v>0.25</v>
      </c>
      <c r="D687" s="54">
        <v>0</v>
      </c>
    </row>
    <row r="688" spans="1:4" x14ac:dyDescent="0.25">
      <c r="A688" s="57" t="s">
        <v>370</v>
      </c>
      <c r="B688" s="63">
        <v>0</v>
      </c>
      <c r="C688" s="66">
        <v>0.25</v>
      </c>
      <c r="D688" s="54">
        <v>16545.32</v>
      </c>
    </row>
    <row r="689" spans="1:4" x14ac:dyDescent="0.25">
      <c r="A689" s="57" t="s">
        <v>364</v>
      </c>
      <c r="B689" s="63">
        <v>0</v>
      </c>
      <c r="C689" s="66">
        <v>0.25</v>
      </c>
      <c r="D689" s="54">
        <v>66969.16</v>
      </c>
    </row>
    <row r="690" spans="1:4" ht="30" x14ac:dyDescent="0.25">
      <c r="A690" s="57" t="s">
        <v>369</v>
      </c>
      <c r="B690" s="63">
        <v>0</v>
      </c>
      <c r="C690" s="66">
        <v>0.25</v>
      </c>
      <c r="D690" s="54">
        <v>2229.6799999999998</v>
      </c>
    </row>
    <row r="691" spans="1:4" x14ac:dyDescent="0.25">
      <c r="A691" s="55" t="s">
        <v>372</v>
      </c>
      <c r="B691" s="63">
        <v>0.25</v>
      </c>
      <c r="C691" s="66">
        <v>0.25</v>
      </c>
      <c r="D691" s="54">
        <v>633659.86</v>
      </c>
    </row>
    <row r="692" spans="1:4" x14ac:dyDescent="0.25">
      <c r="A692" s="56" t="s">
        <v>9</v>
      </c>
      <c r="B692" s="63">
        <v>0.25</v>
      </c>
      <c r="C692" s="66">
        <v>0.25</v>
      </c>
      <c r="D692" s="54">
        <v>633659.86</v>
      </c>
    </row>
    <row r="693" spans="1:4" x14ac:dyDescent="0.25">
      <c r="A693" s="57" t="s">
        <v>374</v>
      </c>
      <c r="B693" s="63">
        <v>0.25</v>
      </c>
      <c r="C693" s="66">
        <v>0.25</v>
      </c>
      <c r="D693" s="54">
        <v>223468.22</v>
      </c>
    </row>
    <row r="694" spans="1:4" x14ac:dyDescent="0.25">
      <c r="A694" s="57" t="s">
        <v>373</v>
      </c>
      <c r="B694" s="63">
        <v>0.25</v>
      </c>
      <c r="C694" s="66">
        <v>0.25</v>
      </c>
      <c r="D694" s="54">
        <v>410191.64</v>
      </c>
    </row>
    <row r="695" spans="1:4" x14ac:dyDescent="0.25">
      <c r="A695" s="64" t="s">
        <v>937</v>
      </c>
      <c r="B695" s="63"/>
      <c r="C695" s="66"/>
      <c r="D695" s="54">
        <v>4436465.3951300001</v>
      </c>
    </row>
    <row r="696" spans="1:4" x14ac:dyDescent="0.25">
      <c r="A696" s="55" t="s">
        <v>98</v>
      </c>
      <c r="B696" s="63"/>
      <c r="C696" s="66"/>
      <c r="D696" s="54">
        <v>4436465.3951300001</v>
      </c>
    </row>
    <row r="697" spans="1:4" x14ac:dyDescent="0.25">
      <c r="A697" s="56" t="s">
        <v>9</v>
      </c>
      <c r="B697" s="63"/>
      <c r="C697" s="66"/>
      <c r="D697" s="54">
        <v>4436465.3951300001</v>
      </c>
    </row>
    <row r="698" spans="1:4" x14ac:dyDescent="0.25">
      <c r="A698" s="57" t="s">
        <v>375</v>
      </c>
      <c r="B698" s="63"/>
      <c r="C698" s="66"/>
      <c r="D698" s="54">
        <v>171957.38729000001</v>
      </c>
    </row>
    <row r="699" spans="1:4" x14ac:dyDescent="0.25">
      <c r="A699" s="57" t="s">
        <v>101</v>
      </c>
      <c r="B699" s="63"/>
      <c r="C699" s="66"/>
      <c r="D699" s="54">
        <v>238703.4</v>
      </c>
    </row>
    <row r="700" spans="1:4" x14ac:dyDescent="0.25">
      <c r="A700" s="57" t="s">
        <v>99</v>
      </c>
      <c r="B700" s="63"/>
      <c r="C700" s="66"/>
      <c r="D700" s="54">
        <v>549655.33718000003</v>
      </c>
    </row>
    <row r="701" spans="1:4" x14ac:dyDescent="0.25">
      <c r="A701" s="57" t="s">
        <v>100</v>
      </c>
      <c r="B701" s="63"/>
      <c r="C701" s="66"/>
      <c r="D701" s="54">
        <v>3476149.2706599999</v>
      </c>
    </row>
    <row r="702" spans="1:4" x14ac:dyDescent="0.25">
      <c r="A702" s="26" t="s">
        <v>912</v>
      </c>
      <c r="B702" s="63">
        <v>0.8</v>
      </c>
      <c r="C702" s="66">
        <v>0.30827338129496418</v>
      </c>
      <c r="D702" s="54">
        <v>98776964.654240131</v>
      </c>
    </row>
  </sheetData>
  <mergeCells count="1">
    <mergeCell ref="A1:D1"/>
  </mergeCells>
  <pageMargins left="0.51181102362204722" right="0.51181102362204722" top="0.78740157480314965" bottom="0.78740157480314965" header="0.31496062992125984" footer="0.31496062992125984"/>
  <pageSetup paperSize="9" scale="81" fitToHeight="0" orientation="portrait" horizontalDpi="0" verticalDpi="0" r:id="rId2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4"/>
  <sheetViews>
    <sheetView workbookViewId="0">
      <selection activeCell="H30" sqref="H30"/>
    </sheetView>
  </sheetViews>
  <sheetFormatPr defaultRowHeight="15" x14ac:dyDescent="0.25"/>
  <cols>
    <col min="1" max="1" width="5.85546875" style="14" customWidth="1"/>
    <col min="2" max="2" width="12.5703125" style="3" customWidth="1"/>
    <col min="3" max="3" width="16.28515625" style="6" customWidth="1"/>
    <col min="4" max="4" width="14" style="9" customWidth="1"/>
    <col min="5" max="5" width="15.7109375" style="12" customWidth="1"/>
    <col min="6" max="6" width="18.7109375" style="17" customWidth="1"/>
    <col min="7" max="7" width="16" style="22" customWidth="1"/>
    <col min="8" max="8" width="18.7109375" style="24" customWidth="1"/>
    <col min="9" max="9" width="7.140625" style="21" customWidth="1"/>
    <col min="10" max="10" width="7.140625" style="12" customWidth="1"/>
    <col min="11" max="11" width="6.42578125" style="17" customWidth="1"/>
    <col min="12" max="12" width="7.85546875" customWidth="1"/>
    <col min="13" max="13" width="19" customWidth="1"/>
    <col min="14" max="14" width="11.5703125" customWidth="1"/>
    <col min="15" max="15" width="23.5703125" customWidth="1"/>
  </cols>
  <sheetData>
    <row r="1" spans="1:16" x14ac:dyDescent="0.25">
      <c r="A1" t="s">
        <v>940</v>
      </c>
      <c r="B1" s="13" t="s">
        <v>4</v>
      </c>
      <c r="C1" s="1" t="s">
        <v>0</v>
      </c>
      <c r="D1" s="4" t="s">
        <v>1</v>
      </c>
      <c r="E1" s="7" t="s">
        <v>910</v>
      </c>
      <c r="F1" s="10" t="s">
        <v>2</v>
      </c>
      <c r="G1" s="15" t="s">
        <v>3</v>
      </c>
      <c r="H1" s="22" t="s">
        <v>5</v>
      </c>
      <c r="I1" s="18" t="s">
        <v>6</v>
      </c>
      <c r="J1" s="19" t="s">
        <v>7</v>
      </c>
      <c r="K1" s="10" t="s">
        <v>918</v>
      </c>
      <c r="L1" s="17" t="s">
        <v>939</v>
      </c>
      <c r="M1" t="s">
        <v>942</v>
      </c>
    </row>
    <row r="2" spans="1:16" hidden="1" x14ac:dyDescent="0.25">
      <c r="A2" t="s">
        <v>941</v>
      </c>
      <c r="B2" s="36" t="s">
        <v>932</v>
      </c>
      <c r="C2" s="2" t="s">
        <v>24</v>
      </c>
      <c r="D2" s="5" t="s">
        <v>91</v>
      </c>
      <c r="E2" s="8" t="s">
        <v>95</v>
      </c>
      <c r="F2" s="11" t="s">
        <v>92</v>
      </c>
      <c r="G2" s="16" t="s">
        <v>96</v>
      </c>
      <c r="H2" s="22">
        <v>15347438.289999999</v>
      </c>
      <c r="I2" s="23" t="s">
        <v>36</v>
      </c>
      <c r="J2" s="20" t="s">
        <v>94</v>
      </c>
      <c r="K2" s="31">
        <v>0.3</v>
      </c>
      <c r="L2" s="17" t="s">
        <v>935</v>
      </c>
      <c r="M2" s="48">
        <v>15347438.220000001</v>
      </c>
      <c r="O2" s="49">
        <f>SUMIF(Tabela1[NM],"",Tabela1[Valor])</f>
        <v>20067886.072800003</v>
      </c>
      <c r="P2" t="s">
        <v>959</v>
      </c>
    </row>
    <row r="3" spans="1:16" hidden="1" x14ac:dyDescent="0.25">
      <c r="A3" t="s">
        <v>941</v>
      </c>
      <c r="B3" s="38" t="s">
        <v>936</v>
      </c>
      <c r="C3" s="2" t="s">
        <v>111</v>
      </c>
      <c r="D3" s="5" t="s">
        <v>98</v>
      </c>
      <c r="E3" s="8"/>
      <c r="F3" s="11" t="s">
        <v>9</v>
      </c>
      <c r="G3" s="16" t="s">
        <v>100</v>
      </c>
      <c r="H3" s="22">
        <v>13115954.16144</v>
      </c>
      <c r="I3" s="23"/>
      <c r="J3" s="20"/>
      <c r="K3" s="47"/>
      <c r="L3" s="17" t="s">
        <v>934</v>
      </c>
      <c r="M3" s="48">
        <f>IF(Tabela1[[#This Row],[NM]]="",ROUND(Tabela1[[#This Row],[Valor]]*$O$13,2),Tabela1[[#This Row],[Valor]])</f>
        <v>13115954.16144</v>
      </c>
      <c r="O3" s="49">
        <f>SUMIF(Tabela1[NM],"n",Tabela1[Valor])</f>
        <v>82966028.964240015</v>
      </c>
      <c r="P3" t="s">
        <v>960</v>
      </c>
    </row>
    <row r="4" spans="1:16" hidden="1" x14ac:dyDescent="0.25">
      <c r="A4" t="s">
        <v>941</v>
      </c>
      <c r="B4" s="36" t="s">
        <v>930</v>
      </c>
      <c r="C4" s="2" t="s">
        <v>909</v>
      </c>
      <c r="D4" s="5" t="s">
        <v>909</v>
      </c>
      <c r="E4" s="8" t="s">
        <v>9</v>
      </c>
      <c r="F4" s="11" t="s">
        <v>9</v>
      </c>
      <c r="G4" s="16" t="s">
        <v>909</v>
      </c>
      <c r="H4" s="22">
        <v>5969541.79</v>
      </c>
      <c r="I4" s="23" t="s">
        <v>9</v>
      </c>
      <c r="J4" s="20"/>
      <c r="K4" s="12"/>
      <c r="L4" s="17" t="s">
        <v>934</v>
      </c>
      <c r="M4" s="48">
        <f>IF(Tabela1[[#This Row],[NM]]="",ROUND(Tabela1[[#This Row],[Valor]]*$O$13,2),Tabela1[[#This Row],[Valor]])</f>
        <v>5969541.79</v>
      </c>
      <c r="O4" s="49">
        <f>SUM(O2:O3)</f>
        <v>103033915.03704002</v>
      </c>
      <c r="P4" t="s">
        <v>961</v>
      </c>
    </row>
    <row r="5" spans="1:16" hidden="1" x14ac:dyDescent="0.25">
      <c r="A5" t="s">
        <v>941</v>
      </c>
      <c r="B5" s="36" t="s">
        <v>926</v>
      </c>
      <c r="C5" s="2" t="s">
        <v>602</v>
      </c>
      <c r="D5" s="5" t="s">
        <v>627</v>
      </c>
      <c r="E5" s="8" t="s">
        <v>635</v>
      </c>
      <c r="F5" s="11" t="s">
        <v>633</v>
      </c>
      <c r="G5" s="16" t="s">
        <v>634</v>
      </c>
      <c r="H5" s="22">
        <v>5400000</v>
      </c>
      <c r="I5" s="23" t="s">
        <v>71</v>
      </c>
      <c r="J5" s="32"/>
      <c r="K5" s="31">
        <v>0.8</v>
      </c>
      <c r="L5" s="17" t="s">
        <v>935</v>
      </c>
      <c r="M5" s="48">
        <f>IF(Tabela1[[#This Row],[NM]]="",ROUND(Tabela1[[#This Row],[Valor]]*$O$13,2),Tabela1[[#This Row],[Valor]])</f>
        <v>5400000</v>
      </c>
      <c r="O5" s="49">
        <v>98776964.650000006</v>
      </c>
      <c r="P5" t="s">
        <v>943</v>
      </c>
    </row>
    <row r="6" spans="1:16" hidden="1" x14ac:dyDescent="0.25">
      <c r="A6" t="s">
        <v>941</v>
      </c>
      <c r="B6" s="36" t="s">
        <v>926</v>
      </c>
      <c r="C6" s="2" t="s">
        <v>602</v>
      </c>
      <c r="D6" s="5" t="s">
        <v>627</v>
      </c>
      <c r="E6" s="8" t="s">
        <v>653</v>
      </c>
      <c r="F6" s="11" t="s">
        <v>651</v>
      </c>
      <c r="G6" s="16" t="s">
        <v>652</v>
      </c>
      <c r="H6" s="22">
        <v>3932215.25</v>
      </c>
      <c r="I6" s="23" t="s">
        <v>36</v>
      </c>
      <c r="J6" s="32">
        <v>0.1</v>
      </c>
      <c r="K6" s="31">
        <v>0.8</v>
      </c>
      <c r="L6" s="17" t="s">
        <v>935</v>
      </c>
      <c r="M6" s="48">
        <f>IF(Tabela1[[#This Row],[NM]]="",ROUND(Tabela1[[#This Row],[Valor]]*$O$13,2),Tabela1[[#This Row],[Valor]])</f>
        <v>3932215.25</v>
      </c>
      <c r="O6" s="49">
        <f>O4-O5</f>
        <v>4256950.387040019</v>
      </c>
      <c r="P6" t="s">
        <v>944</v>
      </c>
    </row>
    <row r="7" spans="1:16" hidden="1" x14ac:dyDescent="0.25">
      <c r="A7" t="s">
        <v>941</v>
      </c>
      <c r="B7" s="36" t="s">
        <v>926</v>
      </c>
      <c r="C7" s="2" t="s">
        <v>602</v>
      </c>
      <c r="D7" s="5" t="s">
        <v>627</v>
      </c>
      <c r="E7" s="8" t="s">
        <v>644</v>
      </c>
      <c r="F7" s="11" t="s">
        <v>642</v>
      </c>
      <c r="G7" s="16" t="s">
        <v>643</v>
      </c>
      <c r="H7" s="22">
        <v>3575755.02</v>
      </c>
      <c r="I7" s="23" t="s">
        <v>71</v>
      </c>
      <c r="J7" s="32"/>
      <c r="K7" s="31">
        <v>0.8</v>
      </c>
      <c r="L7" s="17" t="s">
        <v>935</v>
      </c>
      <c r="M7" s="48">
        <f>IF(Tabela1[[#This Row],[NM]]="",ROUND(Tabela1[[#This Row],[Valor]]*$O$13,2),Tabela1[[#This Row],[Valor]])</f>
        <v>3575755.02</v>
      </c>
    </row>
    <row r="8" spans="1:16" hidden="1" x14ac:dyDescent="0.25">
      <c r="A8" t="s">
        <v>941</v>
      </c>
      <c r="B8" s="36" t="s">
        <v>926</v>
      </c>
      <c r="C8" s="2" t="s">
        <v>602</v>
      </c>
      <c r="D8" s="5" t="s">
        <v>627</v>
      </c>
      <c r="E8" s="8" t="s">
        <v>641</v>
      </c>
      <c r="F8" s="11" t="s">
        <v>639</v>
      </c>
      <c r="G8" s="16" t="s">
        <v>640</v>
      </c>
      <c r="H8" s="22">
        <v>3500000</v>
      </c>
      <c r="I8" s="23" t="s">
        <v>71</v>
      </c>
      <c r="J8" s="32"/>
      <c r="K8" s="31">
        <v>0.8</v>
      </c>
      <c r="L8" s="17" t="s">
        <v>935</v>
      </c>
      <c r="M8" s="48">
        <f>IF(Tabela1[[#This Row],[NM]]="",ROUND(Tabela1[[#This Row],[Valor]]*$O$13,2),Tabela1[[#This Row],[Valor]])</f>
        <v>3500000</v>
      </c>
    </row>
    <row r="9" spans="1:16" hidden="1" x14ac:dyDescent="0.25">
      <c r="A9" t="s">
        <v>941</v>
      </c>
      <c r="B9" s="38" t="s">
        <v>937</v>
      </c>
      <c r="C9" s="2" t="s">
        <v>275</v>
      </c>
      <c r="D9" s="5" t="s">
        <v>98</v>
      </c>
      <c r="E9" s="8"/>
      <c r="F9" s="11" t="s">
        <v>9</v>
      </c>
      <c r="G9" s="16" t="s">
        <v>100</v>
      </c>
      <c r="H9" s="22">
        <v>3476149.2706599999</v>
      </c>
      <c r="I9" s="23"/>
      <c r="J9" s="20"/>
      <c r="K9" s="31"/>
      <c r="L9" s="17" t="s">
        <v>934</v>
      </c>
      <c r="M9" s="48">
        <f>IF(Tabela1[[#This Row],[NM]]="",ROUND(Tabela1[[#This Row],[Valor]]*$O$13,2),Tabela1[[#This Row],[Valor]])</f>
        <v>3476149.2706599999</v>
      </c>
      <c r="N9" s="48"/>
    </row>
    <row r="10" spans="1:16" hidden="1" x14ac:dyDescent="0.25">
      <c r="A10" t="s">
        <v>941</v>
      </c>
      <c r="B10" s="36" t="s">
        <v>926</v>
      </c>
      <c r="C10" s="2" t="s">
        <v>602</v>
      </c>
      <c r="D10" s="5" t="s">
        <v>627</v>
      </c>
      <c r="E10" s="8" t="s">
        <v>647</v>
      </c>
      <c r="F10" s="11" t="s">
        <v>645</v>
      </c>
      <c r="G10" s="16" t="s">
        <v>646</v>
      </c>
      <c r="H10" s="22">
        <v>3182698.65</v>
      </c>
      <c r="I10" s="23" t="s">
        <v>71</v>
      </c>
      <c r="J10" s="32"/>
      <c r="K10" s="31">
        <v>0.8</v>
      </c>
      <c r="L10" s="17" t="s">
        <v>935</v>
      </c>
      <c r="M10" s="48">
        <f>IF(Tabela1[[#This Row],[NM]]="",ROUND(Tabela1[[#This Row],[Valor]]*$O$13,2),Tabela1[[#This Row],[Valor]])</f>
        <v>3182698.65</v>
      </c>
      <c r="N10" s="48"/>
    </row>
    <row r="11" spans="1:16" hidden="1" x14ac:dyDescent="0.25">
      <c r="A11" t="s">
        <v>941</v>
      </c>
      <c r="B11" s="36" t="s">
        <v>928</v>
      </c>
      <c r="C11" s="2" t="s">
        <v>11</v>
      </c>
      <c r="D11" s="5" t="s">
        <v>11</v>
      </c>
      <c r="E11" s="8" t="s">
        <v>9</v>
      </c>
      <c r="F11" s="11" t="s">
        <v>9</v>
      </c>
      <c r="G11" s="16" t="s">
        <v>11</v>
      </c>
      <c r="H11" s="22">
        <v>2992133.23</v>
      </c>
      <c r="I11" s="23" t="s">
        <v>9</v>
      </c>
      <c r="J11" s="20"/>
      <c r="K11" s="12"/>
      <c r="L11" s="17" t="s">
        <v>934</v>
      </c>
      <c r="M11" s="48">
        <f>IF(Tabela1[[#This Row],[NM]]="",ROUND(Tabela1[[#This Row],[Valor]]*$O$13,2),Tabela1[[#This Row],[Valor]])</f>
        <v>2992133.23</v>
      </c>
      <c r="N11" s="48"/>
    </row>
    <row r="12" spans="1:16" hidden="1" x14ac:dyDescent="0.25">
      <c r="A12" t="s">
        <v>941</v>
      </c>
      <c r="B12" s="36" t="s">
        <v>933</v>
      </c>
      <c r="C12" s="2" t="s">
        <v>10</v>
      </c>
      <c r="D12" s="5" t="s">
        <v>10</v>
      </c>
      <c r="E12" s="8" t="s">
        <v>9</v>
      </c>
      <c r="F12" s="11" t="s">
        <v>9</v>
      </c>
      <c r="G12" s="16" t="s">
        <v>10</v>
      </c>
      <c r="H12" s="22">
        <v>2850000</v>
      </c>
      <c r="I12" s="23" t="s">
        <v>9</v>
      </c>
      <c r="J12" s="20"/>
      <c r="K12" s="12"/>
      <c r="L12" s="17" t="s">
        <v>934</v>
      </c>
      <c r="M12" s="48">
        <f>IF(Tabela1[[#This Row],[NM]]="",ROUND(Tabela1[[#This Row],[Valor]]*$O$13,2),Tabela1[[#This Row],[Valor]])</f>
        <v>2850000</v>
      </c>
      <c r="N12" s="48"/>
    </row>
    <row r="13" spans="1:16" hidden="1" x14ac:dyDescent="0.25">
      <c r="A13" t="s">
        <v>941</v>
      </c>
      <c r="B13" s="38" t="s">
        <v>936</v>
      </c>
      <c r="C13" s="2" t="s">
        <v>111</v>
      </c>
      <c r="D13" s="5" t="s">
        <v>98</v>
      </c>
      <c r="E13" s="8"/>
      <c r="F13" s="11" t="s">
        <v>9</v>
      </c>
      <c r="G13" s="16" t="s">
        <v>99</v>
      </c>
      <c r="H13" s="22">
        <v>2203273.16285</v>
      </c>
      <c r="I13" s="23"/>
      <c r="J13" s="20"/>
      <c r="K13" s="31"/>
      <c r="L13" s="17" t="s">
        <v>934</v>
      </c>
      <c r="M13" s="48">
        <f>IF(Tabela1[[#This Row],[NM]]="",ROUND(Tabela1[[#This Row],[Valor]]*$O$13,2),Tabela1[[#This Row],[Valor]])</f>
        <v>2203273.16285</v>
      </c>
      <c r="N13" s="48"/>
      <c r="O13">
        <f>1-O6/O2</f>
        <v>0.7878725057737952</v>
      </c>
      <c r="P13" t="s">
        <v>945</v>
      </c>
    </row>
    <row r="14" spans="1:16" hidden="1" x14ac:dyDescent="0.25">
      <c r="A14" t="s">
        <v>941</v>
      </c>
      <c r="B14" s="36" t="s">
        <v>926</v>
      </c>
      <c r="C14" s="2" t="s">
        <v>602</v>
      </c>
      <c r="D14" s="5" t="s">
        <v>627</v>
      </c>
      <c r="E14" s="8" t="s">
        <v>632</v>
      </c>
      <c r="F14" s="11" t="s">
        <v>630</v>
      </c>
      <c r="G14" s="16" t="s">
        <v>631</v>
      </c>
      <c r="H14" s="22">
        <v>2000000</v>
      </c>
      <c r="I14" s="23" t="s">
        <v>335</v>
      </c>
      <c r="J14" s="32"/>
      <c r="K14" s="31">
        <v>0.8</v>
      </c>
      <c r="L14" s="17" t="s">
        <v>935</v>
      </c>
      <c r="M14" s="48">
        <f>IF(Tabela1[[#This Row],[NM]]="",ROUND(Tabela1[[#This Row],[Valor]]*$O$13,2),Tabela1[[#This Row],[Valor]])</f>
        <v>2000000</v>
      </c>
      <c r="N14" s="48"/>
      <c r="O14" s="50">
        <f>O2*O13</f>
        <v>15810935.685759984</v>
      </c>
      <c r="P14" t="s">
        <v>962</v>
      </c>
    </row>
    <row r="15" spans="1:16" x14ac:dyDescent="0.25">
      <c r="A15"/>
      <c r="B15" s="36" t="s">
        <v>931</v>
      </c>
      <c r="C15" s="2" t="s">
        <v>275</v>
      </c>
      <c r="D15" s="5" t="s">
        <v>320</v>
      </c>
      <c r="E15" s="8" t="s">
        <v>332</v>
      </c>
      <c r="F15" s="11" t="s">
        <v>330</v>
      </c>
      <c r="G15" s="16" t="s">
        <v>331</v>
      </c>
      <c r="H15" s="22">
        <v>2423703.65</v>
      </c>
      <c r="I15" s="23" t="s">
        <v>71</v>
      </c>
      <c r="J15" s="20" t="s">
        <v>29</v>
      </c>
      <c r="K15" s="31">
        <v>0.25</v>
      </c>
      <c r="L15" s="17" t="s">
        <v>934</v>
      </c>
      <c r="M15" s="48">
        <f>IF(Tabela1[[#This Row],[NM]]="",ROUND(Tabela1[[#This Row],[Valor]]*$O$13,2),Tabela1[[#This Row],[Valor]])</f>
        <v>1909569.47</v>
      </c>
      <c r="N15" s="48"/>
    </row>
    <row r="16" spans="1:16" hidden="1" x14ac:dyDescent="0.25">
      <c r="A16" t="s">
        <v>941</v>
      </c>
      <c r="B16" s="36" t="s">
        <v>926</v>
      </c>
      <c r="C16" s="2" t="s">
        <v>602</v>
      </c>
      <c r="D16" s="5" t="s">
        <v>627</v>
      </c>
      <c r="E16" s="8" t="s">
        <v>638</v>
      </c>
      <c r="F16" s="11" t="s">
        <v>636</v>
      </c>
      <c r="G16" s="16" t="s">
        <v>637</v>
      </c>
      <c r="H16" s="22">
        <v>1375000</v>
      </c>
      <c r="I16" s="23" t="s">
        <v>71</v>
      </c>
      <c r="J16" s="32"/>
      <c r="K16" s="31">
        <v>0.8</v>
      </c>
      <c r="L16" s="17" t="s">
        <v>935</v>
      </c>
      <c r="M16" s="48">
        <f>IF(Tabela1[[#This Row],[NM]]="",ROUND(Tabela1[[#This Row],[Valor]]*$O$13,2),Tabela1[[#This Row],[Valor]])</f>
        <v>1375000</v>
      </c>
      <c r="N16" s="48"/>
      <c r="O16" s="52">
        <f>O2/O14-1</f>
        <v>0.26924088944805558</v>
      </c>
      <c r="P16" t="s">
        <v>946</v>
      </c>
    </row>
    <row r="17" spans="1:16" hidden="1" x14ac:dyDescent="0.25">
      <c r="A17" t="s">
        <v>941</v>
      </c>
      <c r="B17" s="38" t="s">
        <v>927</v>
      </c>
      <c r="C17" s="2" t="s">
        <v>24</v>
      </c>
      <c r="D17" s="5" t="s">
        <v>98</v>
      </c>
      <c r="E17" s="8"/>
      <c r="F17" s="11" t="s">
        <v>9</v>
      </c>
      <c r="G17" s="16" t="s">
        <v>100</v>
      </c>
      <c r="H17" s="22">
        <v>1316116.4928600001</v>
      </c>
      <c r="I17" s="23"/>
      <c r="J17" s="20"/>
      <c r="K17" s="31"/>
      <c r="L17" s="17" t="s">
        <v>934</v>
      </c>
      <c r="M17" s="48">
        <f>IF(Tabela1[[#This Row],[NM]]="",ROUND(Tabela1[[#This Row],[Valor]]*$O$13,2),Tabela1[[#This Row],[Valor]])</f>
        <v>1316116.4928600001</v>
      </c>
      <c r="N17" s="48"/>
    </row>
    <row r="18" spans="1:16" hidden="1" x14ac:dyDescent="0.25">
      <c r="A18" t="s">
        <v>941</v>
      </c>
      <c r="B18" s="38" t="s">
        <v>936</v>
      </c>
      <c r="C18" s="2" t="s">
        <v>111</v>
      </c>
      <c r="D18" s="5" t="s">
        <v>98</v>
      </c>
      <c r="E18" s="8"/>
      <c r="F18" s="11" t="s">
        <v>9</v>
      </c>
      <c r="G18" s="16" t="s">
        <v>101</v>
      </c>
      <c r="H18" s="22">
        <v>957177</v>
      </c>
      <c r="I18" s="23"/>
      <c r="J18" s="20"/>
      <c r="K18" s="31"/>
      <c r="L18" s="17" t="s">
        <v>934</v>
      </c>
      <c r="M18" s="48">
        <f>IF(Tabela1[[#This Row],[NM]]="",ROUND(Tabela1[[#This Row],[Valor]]*$O$13,2),Tabela1[[#This Row],[Valor]])</f>
        <v>957177</v>
      </c>
      <c r="N18" s="48"/>
    </row>
    <row r="19" spans="1:16" hidden="1" x14ac:dyDescent="0.25">
      <c r="A19" t="s">
        <v>941</v>
      </c>
      <c r="B19" s="36" t="s">
        <v>928</v>
      </c>
      <c r="C19" s="2" t="s">
        <v>800</v>
      </c>
      <c r="D19" s="5" t="s">
        <v>892</v>
      </c>
      <c r="E19" s="8"/>
      <c r="F19" s="11" t="s">
        <v>9</v>
      </c>
      <c r="G19" s="16" t="s">
        <v>100</v>
      </c>
      <c r="H19" s="22">
        <v>924848.03128999996</v>
      </c>
      <c r="I19" s="23"/>
      <c r="J19" s="20"/>
      <c r="K19" s="31"/>
      <c r="L19" s="17" t="s">
        <v>934</v>
      </c>
      <c r="M19" s="48">
        <f>IF(Tabela1[[#This Row],[NM]]="",ROUND(Tabela1[[#This Row],[Valor]]*$O$13,2),Tabela1[[#This Row],[Valor]])</f>
        <v>924848.03128999996</v>
      </c>
      <c r="N19" s="48"/>
      <c r="O19" s="48">
        <v>50222443</v>
      </c>
      <c r="P19" t="s">
        <v>947</v>
      </c>
    </row>
    <row r="20" spans="1:16" hidden="1" x14ac:dyDescent="0.25">
      <c r="A20" t="s">
        <v>941</v>
      </c>
      <c r="B20" s="38" t="s">
        <v>925</v>
      </c>
      <c r="C20" s="2" t="s">
        <v>484</v>
      </c>
      <c r="D20" s="5" t="s">
        <v>98</v>
      </c>
      <c r="E20" s="8"/>
      <c r="F20" s="11" t="s">
        <v>9</v>
      </c>
      <c r="G20" s="16" t="s">
        <v>100</v>
      </c>
      <c r="H20" s="22">
        <v>887590.72071999998</v>
      </c>
      <c r="I20" s="23"/>
      <c r="J20" s="20"/>
      <c r="K20" s="31"/>
      <c r="L20" s="17" t="s">
        <v>934</v>
      </c>
      <c r="M20" s="48">
        <f>IF(Tabela1[[#This Row],[NM]]="",ROUND(Tabela1[[#This Row],[Valor]]*$O$13,2),Tabela1[[#This Row],[Valor]])</f>
        <v>887590.72071999998</v>
      </c>
      <c r="N20" s="48"/>
      <c r="O20" s="48">
        <f>SUMIFS(Tabela1[Reajustado],Tabela1[Objetivo],"Remune*",Tabela1[Iniciativa],"Aux*")</f>
        <v>3144567.2496699998</v>
      </c>
      <c r="P20" t="s">
        <v>948</v>
      </c>
    </row>
    <row r="21" spans="1:16" hidden="1" x14ac:dyDescent="0.25">
      <c r="A21" t="s">
        <v>941</v>
      </c>
      <c r="B21" s="36" t="s">
        <v>930</v>
      </c>
      <c r="C21" s="2" t="s">
        <v>8</v>
      </c>
      <c r="D21" s="5" t="s">
        <v>8</v>
      </c>
      <c r="E21" s="8" t="s">
        <v>9</v>
      </c>
      <c r="F21" s="11" t="s">
        <v>9</v>
      </c>
      <c r="G21" s="16" t="s">
        <v>8</v>
      </c>
      <c r="H21" s="22">
        <v>859893.36</v>
      </c>
      <c r="I21" s="23" t="s">
        <v>9</v>
      </c>
      <c r="J21" s="20"/>
      <c r="K21" s="12"/>
      <c r="L21" s="17" t="s">
        <v>934</v>
      </c>
      <c r="M21" s="48">
        <f>IF(Tabela1[[#This Row],[NM]]="",ROUND(Tabela1[[#This Row],[Valor]]*$O$13,2),Tabela1[[#This Row],[Valor]])</f>
        <v>859893.36</v>
      </c>
      <c r="O21" s="48">
        <f>SUMIFS(Tabela1[Reajustado],Tabela1[Objetivo],"Remune*",Tabela1[Iniciativa],"Aux*")</f>
        <v>3144567.2496699998</v>
      </c>
    </row>
    <row r="22" spans="1:16" hidden="1" x14ac:dyDescent="0.25">
      <c r="A22" t="s">
        <v>941</v>
      </c>
      <c r="B22" s="38" t="s">
        <v>936</v>
      </c>
      <c r="C22" s="2" t="s">
        <v>111</v>
      </c>
      <c r="D22" s="5" t="s">
        <v>98</v>
      </c>
      <c r="E22" s="8"/>
      <c r="F22" s="11" t="s">
        <v>9</v>
      </c>
      <c r="G22" s="16" t="s">
        <v>102</v>
      </c>
      <c r="H22" s="22">
        <v>776343.28616000002</v>
      </c>
      <c r="I22" s="23"/>
      <c r="J22" s="20"/>
      <c r="K22" s="31"/>
      <c r="L22" s="17" t="s">
        <v>934</v>
      </c>
      <c r="M22" s="48">
        <f>IF(Tabela1[[#This Row],[NM]]="",ROUND(Tabela1[[#This Row],[Valor]]*$O$13,2),Tabela1[[#This Row],[Valor]])</f>
        <v>776343.28616000002</v>
      </c>
      <c r="O22" s="48">
        <f>SUMIFS(Tabela1[Reajustado],Tabela1[Objetivo],"Remunerar*")</f>
        <v>31068405.374240007</v>
      </c>
      <c r="P22" t="s">
        <v>949</v>
      </c>
    </row>
    <row r="23" spans="1:16" hidden="1" x14ac:dyDescent="0.25">
      <c r="A23" t="s">
        <v>941</v>
      </c>
      <c r="B23" s="38" t="s">
        <v>938</v>
      </c>
      <c r="C23" s="2" t="s">
        <v>800</v>
      </c>
      <c r="D23" s="5" t="s">
        <v>892</v>
      </c>
      <c r="E23" s="8"/>
      <c r="F23" s="11" t="s">
        <v>9</v>
      </c>
      <c r="G23" s="16" t="s">
        <v>893</v>
      </c>
      <c r="H23" s="22">
        <v>739509.94177999999</v>
      </c>
      <c r="I23" s="23"/>
      <c r="J23" s="20"/>
      <c r="K23" s="31"/>
      <c r="L23" s="17" t="s">
        <v>934</v>
      </c>
      <c r="M23" s="48">
        <f>IF(Tabela1[[#This Row],[NM]]="",ROUND(Tabela1[[#This Row],[Valor]]*$O$13,2),Tabela1[[#This Row],[Valor]])</f>
        <v>739509.94177999999</v>
      </c>
      <c r="O23" s="48">
        <f>O22-O20</f>
        <v>27923838.124570008</v>
      </c>
      <c r="P23" t="s">
        <v>950</v>
      </c>
    </row>
    <row r="24" spans="1:16" hidden="1" x14ac:dyDescent="0.25">
      <c r="A24" t="s">
        <v>941</v>
      </c>
      <c r="B24" s="38" t="s">
        <v>921</v>
      </c>
      <c r="C24" s="2" t="s">
        <v>800</v>
      </c>
      <c r="D24" s="5" t="s">
        <v>892</v>
      </c>
      <c r="E24" s="8"/>
      <c r="F24" s="11" t="s">
        <v>9</v>
      </c>
      <c r="G24" s="16" t="s">
        <v>893</v>
      </c>
      <c r="H24" s="22">
        <v>729436.21626999998</v>
      </c>
      <c r="I24" s="23"/>
      <c r="J24" s="20"/>
      <c r="K24" s="31"/>
      <c r="L24" s="17" t="s">
        <v>934</v>
      </c>
      <c r="M24" s="48">
        <f>IF(Tabela1[[#This Row],[NM]]="",ROUND(Tabela1[[#This Row],[Valor]]*$O$13,2),Tabela1[[#This Row],[Valor]])</f>
        <v>729436.21626999998</v>
      </c>
      <c r="O24" s="53">
        <f>O23/O19</f>
        <v>0.55600318217435196</v>
      </c>
      <c r="P24" t="s">
        <v>951</v>
      </c>
    </row>
    <row r="25" spans="1:16" x14ac:dyDescent="0.25">
      <c r="A25"/>
      <c r="B25" s="36" t="s">
        <v>927</v>
      </c>
      <c r="C25" s="2" t="s">
        <v>691</v>
      </c>
      <c r="D25" s="5" t="s">
        <v>713</v>
      </c>
      <c r="E25" s="8" t="s">
        <v>9</v>
      </c>
      <c r="F25" s="11" t="s">
        <v>9</v>
      </c>
      <c r="G25" s="16" t="s">
        <v>715</v>
      </c>
      <c r="H25" s="22">
        <v>840000</v>
      </c>
      <c r="I25" s="23" t="s">
        <v>9</v>
      </c>
      <c r="J25" s="20" t="s">
        <v>29</v>
      </c>
      <c r="K25" s="31">
        <v>0.25</v>
      </c>
      <c r="L25" s="17" t="s">
        <v>934</v>
      </c>
      <c r="M25" s="48">
        <f>IF(Tabela1[[#This Row],[NM]]="",ROUND(Tabela1[[#This Row],[Valor]]*$O$13,2),Tabela1[[#This Row],[Valor]])</f>
        <v>661812.9</v>
      </c>
    </row>
    <row r="26" spans="1:16" hidden="1" x14ac:dyDescent="0.25">
      <c r="A26" t="s">
        <v>941</v>
      </c>
      <c r="B26" s="36" t="s">
        <v>932</v>
      </c>
      <c r="C26" s="2" t="s">
        <v>24</v>
      </c>
      <c r="D26" s="5" t="s">
        <v>98</v>
      </c>
      <c r="E26" s="8"/>
      <c r="F26" s="11" t="s">
        <v>9</v>
      </c>
      <c r="G26" s="16" t="s">
        <v>100</v>
      </c>
      <c r="H26" s="22">
        <v>655557.49388000008</v>
      </c>
      <c r="I26" s="23"/>
      <c r="J26" s="20"/>
      <c r="K26" s="12"/>
      <c r="L26" s="17" t="s">
        <v>934</v>
      </c>
      <c r="M26" s="48">
        <f>IF(Tabela1[[#This Row],[NM]]="",ROUND(Tabela1[[#This Row],[Valor]]*$O$13,2),Tabela1[[#This Row],[Valor]])</f>
        <v>655557.49388000008</v>
      </c>
    </row>
    <row r="27" spans="1:16" x14ac:dyDescent="0.25">
      <c r="A27"/>
      <c r="B27" s="36" t="s">
        <v>927</v>
      </c>
      <c r="C27" s="2" t="s">
        <v>691</v>
      </c>
      <c r="D27" s="5" t="s">
        <v>713</v>
      </c>
      <c r="E27" s="8" t="s">
        <v>9</v>
      </c>
      <c r="F27" s="11" t="s">
        <v>9</v>
      </c>
      <c r="G27" s="16" t="s">
        <v>722</v>
      </c>
      <c r="H27" s="22">
        <v>827000</v>
      </c>
      <c r="I27" s="23" t="s">
        <v>9</v>
      </c>
      <c r="J27" s="32">
        <v>0.25</v>
      </c>
      <c r="K27" s="31">
        <v>0.25</v>
      </c>
      <c r="L27" s="17" t="s">
        <v>934</v>
      </c>
      <c r="M27" s="48">
        <f>IF(Tabela1[[#This Row],[NM]]="",ROUND(Tabela1[[#This Row],[Valor]]*$O$13,2),Tabela1[[#This Row],[Valor]])</f>
        <v>651570.56000000006</v>
      </c>
    </row>
    <row r="28" spans="1:16" hidden="1" x14ac:dyDescent="0.25">
      <c r="A28" t="s">
        <v>941</v>
      </c>
      <c r="B28" s="38" t="s">
        <v>924</v>
      </c>
      <c r="C28" s="2" t="s">
        <v>376</v>
      </c>
      <c r="D28" s="5" t="s">
        <v>98</v>
      </c>
      <c r="E28" s="8"/>
      <c r="F28" s="11" t="s">
        <v>9</v>
      </c>
      <c r="G28" s="16" t="s">
        <v>100</v>
      </c>
      <c r="H28" s="22">
        <v>609510.21525000001</v>
      </c>
      <c r="I28" s="23"/>
      <c r="J28" s="20"/>
      <c r="K28" s="31"/>
      <c r="L28" s="17" t="s">
        <v>934</v>
      </c>
      <c r="M28" s="48">
        <f>IF(Tabela1[[#This Row],[NM]]="",ROUND(Tabela1[[#This Row],[Valor]]*$O$13,2),Tabela1[[#This Row],[Valor]])</f>
        <v>609510.21525000001</v>
      </c>
    </row>
    <row r="29" spans="1:16" hidden="1" x14ac:dyDescent="0.25">
      <c r="A29" t="s">
        <v>941</v>
      </c>
      <c r="B29" s="38" t="s">
        <v>924</v>
      </c>
      <c r="C29" s="2" t="s">
        <v>691</v>
      </c>
      <c r="D29" s="5" t="s">
        <v>98</v>
      </c>
      <c r="E29" s="8"/>
      <c r="F29" s="11" t="s">
        <v>9</v>
      </c>
      <c r="G29" s="16" t="s">
        <v>100</v>
      </c>
      <c r="H29" s="22">
        <v>609510.21525000001</v>
      </c>
      <c r="I29" s="23"/>
      <c r="J29" s="20"/>
      <c r="K29" s="31"/>
      <c r="L29" s="17" t="s">
        <v>934</v>
      </c>
      <c r="M29" s="48">
        <f>IF(Tabela1[[#This Row],[NM]]="",ROUND(Tabela1[[#This Row],[Valor]]*$O$13,2),Tabela1[[#This Row],[Valor]])</f>
        <v>609510.21525000001</v>
      </c>
    </row>
    <row r="30" spans="1:16" x14ac:dyDescent="0.25">
      <c r="A30"/>
      <c r="B30" s="36" t="s">
        <v>929</v>
      </c>
      <c r="C30" s="2" t="s">
        <v>111</v>
      </c>
      <c r="D30" s="5" t="s">
        <v>244</v>
      </c>
      <c r="E30" s="8" t="s">
        <v>248</v>
      </c>
      <c r="F30" s="11" t="s">
        <v>254</v>
      </c>
      <c r="G30" s="16" t="s">
        <v>255</v>
      </c>
      <c r="H30" s="22">
        <v>734000</v>
      </c>
      <c r="I30" s="23" t="s">
        <v>256</v>
      </c>
      <c r="J30" s="20" t="s">
        <v>257</v>
      </c>
      <c r="K30" s="31">
        <v>0.3</v>
      </c>
      <c r="L30" s="17" t="s">
        <v>934</v>
      </c>
      <c r="M30" s="48">
        <f>IF(Tabela1[[#This Row],[NM]]="",ROUND(Tabela1[[#This Row],[Valor]]*$O$13,2),Tabela1[[#This Row],[Valor]])</f>
        <v>578298.42000000004</v>
      </c>
    </row>
    <row r="31" spans="1:16" hidden="1" x14ac:dyDescent="0.25">
      <c r="A31" t="s">
        <v>941</v>
      </c>
      <c r="B31" s="38" t="s">
        <v>937</v>
      </c>
      <c r="C31" s="2" t="s">
        <v>275</v>
      </c>
      <c r="D31" s="5" t="s">
        <v>98</v>
      </c>
      <c r="E31" s="8"/>
      <c r="F31" s="11" t="s">
        <v>9</v>
      </c>
      <c r="G31" s="16" t="s">
        <v>99</v>
      </c>
      <c r="H31" s="22">
        <v>549655.33718000003</v>
      </c>
      <c r="I31" s="23"/>
      <c r="J31" s="20"/>
      <c r="K31" s="47"/>
      <c r="L31" s="17" t="s">
        <v>934</v>
      </c>
      <c r="M31" s="48">
        <f>IF(Tabela1[[#This Row],[NM]]="",ROUND(Tabela1[[#This Row],[Valor]]*$O$13,2),Tabela1[[#This Row],[Valor]])</f>
        <v>549655.33718000003</v>
      </c>
    </row>
    <row r="32" spans="1:16" x14ac:dyDescent="0.25">
      <c r="A32"/>
      <c r="B32" s="36" t="s">
        <v>921</v>
      </c>
      <c r="C32" s="2" t="s">
        <v>12</v>
      </c>
      <c r="D32" s="5" t="s">
        <v>12</v>
      </c>
      <c r="E32" s="8" t="s">
        <v>9</v>
      </c>
      <c r="F32" s="11" t="s">
        <v>9</v>
      </c>
      <c r="G32" s="16" t="s">
        <v>12</v>
      </c>
      <c r="H32" s="22">
        <v>660535</v>
      </c>
      <c r="I32" s="23" t="s">
        <v>9</v>
      </c>
      <c r="J32" s="20"/>
      <c r="K32" s="12"/>
      <c r="L32" s="17" t="s">
        <v>934</v>
      </c>
      <c r="M32" s="48">
        <f>IF(Tabela1[[#This Row],[NM]]="",ROUND(Tabela1[[#This Row],[Valor]]*$O$13,2),Tabela1[[#This Row],[Valor]])</f>
        <v>520417.37</v>
      </c>
    </row>
    <row r="33" spans="1:13" x14ac:dyDescent="0.25">
      <c r="A33"/>
      <c r="B33" s="36" t="s">
        <v>931</v>
      </c>
      <c r="C33" s="2" t="s">
        <v>275</v>
      </c>
      <c r="D33" s="5" t="s">
        <v>320</v>
      </c>
      <c r="E33" s="8" t="s">
        <v>326</v>
      </c>
      <c r="F33" s="11" t="s">
        <v>333</v>
      </c>
      <c r="G33" s="16" t="s">
        <v>334</v>
      </c>
      <c r="H33" s="22">
        <v>605000</v>
      </c>
      <c r="I33" s="23" t="s">
        <v>335</v>
      </c>
      <c r="J33" s="20" t="s">
        <v>29</v>
      </c>
      <c r="K33" s="31">
        <v>0.25</v>
      </c>
      <c r="L33" s="17" t="s">
        <v>934</v>
      </c>
      <c r="M33" s="48">
        <f>IF(Tabela1[[#This Row],[NM]]="",ROUND(Tabela1[[#This Row],[Valor]]*$O$13,2),Tabela1[[#This Row],[Valor]])</f>
        <v>476662.87</v>
      </c>
    </row>
    <row r="34" spans="1:13" x14ac:dyDescent="0.25">
      <c r="A34"/>
      <c r="B34" s="36" t="s">
        <v>927</v>
      </c>
      <c r="C34" s="2" t="s">
        <v>691</v>
      </c>
      <c r="D34" s="5" t="s">
        <v>713</v>
      </c>
      <c r="E34" s="8" t="s">
        <v>9</v>
      </c>
      <c r="F34" s="11" t="s">
        <v>9</v>
      </c>
      <c r="G34" s="16" t="s">
        <v>721</v>
      </c>
      <c r="H34" s="22">
        <v>580000</v>
      </c>
      <c r="I34" s="23" t="s">
        <v>9</v>
      </c>
      <c r="J34" s="32">
        <v>0.25</v>
      </c>
      <c r="K34" s="31">
        <v>0.25</v>
      </c>
      <c r="L34" s="17" t="s">
        <v>934</v>
      </c>
      <c r="M34" s="48">
        <f>IF(Tabela1[[#This Row],[NM]]="",ROUND(Tabela1[[#This Row],[Valor]]*$O$13,2),Tabela1[[#This Row],[Valor]])</f>
        <v>456966.05</v>
      </c>
    </row>
    <row r="35" spans="1:13" x14ac:dyDescent="0.25">
      <c r="A35"/>
      <c r="B35" s="36" t="s">
        <v>929</v>
      </c>
      <c r="C35" s="2" t="s">
        <v>111</v>
      </c>
      <c r="D35" s="5" t="s">
        <v>244</v>
      </c>
      <c r="E35" s="8" t="s">
        <v>248</v>
      </c>
      <c r="F35" s="11" t="s">
        <v>245</v>
      </c>
      <c r="G35" s="16" t="s">
        <v>246</v>
      </c>
      <c r="H35" s="22">
        <v>550000</v>
      </c>
      <c r="I35" s="23" t="s">
        <v>29</v>
      </c>
      <c r="J35" s="20" t="s">
        <v>29</v>
      </c>
      <c r="K35" s="31">
        <v>0.25</v>
      </c>
      <c r="L35" s="17" t="s">
        <v>934</v>
      </c>
      <c r="M35" s="48">
        <f>IF(Tabela1[[#This Row],[NM]]="",ROUND(Tabela1[[#This Row],[Valor]]*$O$13,2),Tabela1[[#This Row],[Valor]])</f>
        <v>433329.88</v>
      </c>
    </row>
    <row r="36" spans="1:13" x14ac:dyDescent="0.25">
      <c r="A36"/>
      <c r="B36" s="36" t="s">
        <v>929</v>
      </c>
      <c r="C36" s="2" t="s">
        <v>111</v>
      </c>
      <c r="D36" s="5" t="s">
        <v>260</v>
      </c>
      <c r="E36" s="8" t="s">
        <v>263</v>
      </c>
      <c r="F36" s="11" t="s">
        <v>261</v>
      </c>
      <c r="G36" s="16" t="s">
        <v>265</v>
      </c>
      <c r="H36" s="22">
        <v>539000</v>
      </c>
      <c r="I36" s="23" t="s">
        <v>29</v>
      </c>
      <c r="J36" s="20" t="s">
        <v>29</v>
      </c>
      <c r="K36" s="31">
        <v>0.25</v>
      </c>
      <c r="L36" s="17" t="s">
        <v>934</v>
      </c>
      <c r="M36" s="48">
        <f>IF(Tabela1[[#This Row],[NM]]="",ROUND(Tabela1[[#This Row],[Valor]]*$O$13,2),Tabela1[[#This Row],[Valor]])</f>
        <v>424663.28</v>
      </c>
    </row>
    <row r="37" spans="1:13" x14ac:dyDescent="0.25">
      <c r="A37"/>
      <c r="B37" s="36" t="s">
        <v>931</v>
      </c>
      <c r="C37" s="2" t="s">
        <v>275</v>
      </c>
      <c r="D37" s="5" t="s">
        <v>372</v>
      </c>
      <c r="E37" s="8" t="s">
        <v>9</v>
      </c>
      <c r="F37" s="11" t="s">
        <v>9</v>
      </c>
      <c r="G37" s="16" t="s">
        <v>373</v>
      </c>
      <c r="H37" s="22">
        <v>520632</v>
      </c>
      <c r="I37" s="23" t="s">
        <v>9</v>
      </c>
      <c r="J37" s="32">
        <v>0.25</v>
      </c>
      <c r="K37" s="31">
        <v>0.25</v>
      </c>
      <c r="L37" s="17" t="s">
        <v>934</v>
      </c>
      <c r="M37" s="48">
        <f>IF(Tabela1[[#This Row],[NM]]="",ROUND(Tabela1[[#This Row],[Valor]]*$O$13,2),Tabela1[[#This Row],[Valor]])</f>
        <v>410191.64</v>
      </c>
    </row>
    <row r="38" spans="1:13" hidden="1" x14ac:dyDescent="0.25">
      <c r="A38" t="s">
        <v>941</v>
      </c>
      <c r="B38" s="36" t="s">
        <v>932</v>
      </c>
      <c r="C38" s="2" t="s">
        <v>691</v>
      </c>
      <c r="D38" s="5" t="s">
        <v>692</v>
      </c>
      <c r="E38" s="8" t="s">
        <v>695</v>
      </c>
      <c r="F38" s="11" t="s">
        <v>699</v>
      </c>
      <c r="G38" s="16" t="s">
        <v>700</v>
      </c>
      <c r="H38" s="22">
        <v>391022</v>
      </c>
      <c r="I38" s="23" t="s">
        <v>28</v>
      </c>
      <c r="J38" s="20" t="s">
        <v>52</v>
      </c>
      <c r="K38" s="31">
        <v>0.25</v>
      </c>
      <c r="L38" s="17" t="s">
        <v>935</v>
      </c>
      <c r="M38" s="48">
        <f>IF(Tabela1[[#This Row],[NM]]="",ROUND(Tabela1[[#This Row],[Valor]]*$O$13,2),Tabela1[[#This Row],[Valor]])</f>
        <v>391022</v>
      </c>
    </row>
    <row r="39" spans="1:13" hidden="1" x14ac:dyDescent="0.25">
      <c r="A39" t="s">
        <v>941</v>
      </c>
      <c r="B39" s="36" t="s">
        <v>929</v>
      </c>
      <c r="C39" s="2" t="s">
        <v>111</v>
      </c>
      <c r="D39" s="5" t="s">
        <v>125</v>
      </c>
      <c r="E39" s="8" t="s">
        <v>139</v>
      </c>
      <c r="F39" s="11" t="s">
        <v>137</v>
      </c>
      <c r="G39" s="16" t="s">
        <v>138</v>
      </c>
      <c r="H39" s="22">
        <v>360068</v>
      </c>
      <c r="I39" s="23" t="s">
        <v>29</v>
      </c>
      <c r="J39" s="20" t="s">
        <v>29</v>
      </c>
      <c r="K39" s="31">
        <v>0.25</v>
      </c>
      <c r="L39" s="17" t="s">
        <v>935</v>
      </c>
      <c r="M39" s="48">
        <f>IF(Tabela1[[#This Row],[NM]]="",ROUND(Tabela1[[#This Row],[Valor]]*$O$13,2),Tabela1[[#This Row],[Valor]])</f>
        <v>360068</v>
      </c>
    </row>
    <row r="40" spans="1:13" x14ac:dyDescent="0.25">
      <c r="A40"/>
      <c r="B40" s="36" t="s">
        <v>929</v>
      </c>
      <c r="C40" s="2" t="s">
        <v>111</v>
      </c>
      <c r="D40" s="5" t="s">
        <v>191</v>
      </c>
      <c r="E40" s="8" t="s">
        <v>195</v>
      </c>
      <c r="F40" s="11" t="s">
        <v>192</v>
      </c>
      <c r="G40" s="16" t="s">
        <v>197</v>
      </c>
      <c r="H40" s="22">
        <v>411148</v>
      </c>
      <c r="I40" s="23" t="s">
        <v>52</v>
      </c>
      <c r="J40" s="20" t="s">
        <v>29</v>
      </c>
      <c r="K40" s="31">
        <v>0.25</v>
      </c>
      <c r="L40" s="17" t="s">
        <v>934</v>
      </c>
      <c r="M40" s="48">
        <f>IF(Tabela1[[#This Row],[NM]]="",ROUND(Tabela1[[#This Row],[Valor]]*$O$13,2),Tabela1[[#This Row],[Valor]])</f>
        <v>323932.21000000002</v>
      </c>
    </row>
    <row r="41" spans="1:13" x14ac:dyDescent="0.25">
      <c r="A41"/>
      <c r="B41" s="36" t="s">
        <v>931</v>
      </c>
      <c r="C41" s="2" t="s">
        <v>275</v>
      </c>
      <c r="D41" s="5" t="s">
        <v>342</v>
      </c>
      <c r="E41" s="8" t="s">
        <v>345</v>
      </c>
      <c r="F41" s="11" t="s">
        <v>343</v>
      </c>
      <c r="G41" s="16" t="s">
        <v>344</v>
      </c>
      <c r="H41" s="22">
        <v>400000</v>
      </c>
      <c r="I41" s="23" t="s">
        <v>29</v>
      </c>
      <c r="J41" s="20" t="s">
        <v>32</v>
      </c>
      <c r="K41" s="31">
        <v>0.25</v>
      </c>
      <c r="L41" s="17" t="s">
        <v>934</v>
      </c>
      <c r="M41" s="48">
        <f>IF(Tabela1[[#This Row],[NM]]="",ROUND(Tabela1[[#This Row],[Valor]]*$O$13,2),Tabela1[[#This Row],[Valor]])</f>
        <v>315149</v>
      </c>
    </row>
    <row r="42" spans="1:13" hidden="1" x14ac:dyDescent="0.25">
      <c r="A42" t="s">
        <v>941</v>
      </c>
      <c r="B42" s="38" t="s">
        <v>923</v>
      </c>
      <c r="C42" s="2" t="s">
        <v>758</v>
      </c>
      <c r="D42" s="5" t="s">
        <v>98</v>
      </c>
      <c r="E42" s="8"/>
      <c r="F42" s="11" t="s">
        <v>9</v>
      </c>
      <c r="G42" s="16" t="s">
        <v>100</v>
      </c>
      <c r="H42" s="22">
        <v>307467.70851000003</v>
      </c>
      <c r="I42" s="23"/>
      <c r="J42" s="20"/>
      <c r="K42" s="31"/>
      <c r="L42" s="17" t="s">
        <v>934</v>
      </c>
      <c r="M42" s="48">
        <f>IF(Tabela1[[#This Row],[NM]]="",ROUND(Tabela1[[#This Row],[Valor]]*$O$13,2),Tabela1[[#This Row],[Valor]])</f>
        <v>307467.70851000003</v>
      </c>
    </row>
    <row r="43" spans="1:13" x14ac:dyDescent="0.25">
      <c r="A43"/>
      <c r="B43" s="36" t="s">
        <v>932</v>
      </c>
      <c r="C43" s="2" t="s">
        <v>800</v>
      </c>
      <c r="D43" s="5" t="s">
        <v>873</v>
      </c>
      <c r="E43" s="8" t="s">
        <v>9</v>
      </c>
      <c r="F43" s="11"/>
      <c r="G43" s="16" t="s">
        <v>874</v>
      </c>
      <c r="H43" s="22">
        <v>374989</v>
      </c>
      <c r="I43" s="23" t="s">
        <v>9</v>
      </c>
      <c r="J43" s="32">
        <v>0.8</v>
      </c>
      <c r="K43" s="31">
        <v>0.2</v>
      </c>
      <c r="L43" s="17" t="s">
        <v>934</v>
      </c>
      <c r="M43" s="48">
        <f>IF(Tabela1[[#This Row],[NM]]="",ROUND(Tabela1[[#This Row],[Valor]]*$O$13,2),Tabela1[[#This Row],[Valor]])</f>
        <v>295443.52</v>
      </c>
    </row>
    <row r="44" spans="1:13" x14ac:dyDescent="0.25">
      <c r="A44"/>
      <c r="B44" s="36" t="s">
        <v>927</v>
      </c>
      <c r="C44" s="2" t="s">
        <v>24</v>
      </c>
      <c r="D44" s="5" t="s">
        <v>25</v>
      </c>
      <c r="E44" s="8" t="s">
        <v>33</v>
      </c>
      <c r="F44" s="11" t="s">
        <v>42</v>
      </c>
      <c r="G44" s="16" t="s">
        <v>43</v>
      </c>
      <c r="H44" s="22">
        <v>352161</v>
      </c>
      <c r="I44" s="23" t="s">
        <v>36</v>
      </c>
      <c r="J44" s="20" t="s">
        <v>29</v>
      </c>
      <c r="K44" s="31">
        <v>0.25</v>
      </c>
      <c r="L44" s="17" t="s">
        <v>934</v>
      </c>
      <c r="M44" s="48">
        <f>IF(Tabela1[[#This Row],[NM]]="",ROUND(Tabela1[[#This Row],[Valor]]*$O$13,2),Tabela1[[#This Row],[Valor]])</f>
        <v>277457.96999999997</v>
      </c>
    </row>
    <row r="45" spans="1:13" x14ac:dyDescent="0.25">
      <c r="A45"/>
      <c r="B45" s="36" t="s">
        <v>931</v>
      </c>
      <c r="C45" s="2" t="s">
        <v>17</v>
      </c>
      <c r="D45" s="5" t="s">
        <v>17</v>
      </c>
      <c r="E45" s="8" t="s">
        <v>9</v>
      </c>
      <c r="F45" s="11" t="s">
        <v>9</v>
      </c>
      <c r="G45" s="16" t="s">
        <v>17</v>
      </c>
      <c r="H45" s="22">
        <v>350000</v>
      </c>
      <c r="I45" s="23" t="s">
        <v>9</v>
      </c>
      <c r="J45" s="20"/>
      <c r="K45" s="12"/>
      <c r="L45" s="17" t="s">
        <v>934</v>
      </c>
      <c r="M45" s="48">
        <f>IF(Tabela1[[#This Row],[NM]]="",ROUND(Tabela1[[#This Row],[Valor]]*$O$13,2),Tabela1[[#This Row],[Valor]])</f>
        <v>275755.38</v>
      </c>
    </row>
    <row r="46" spans="1:13" hidden="1" x14ac:dyDescent="0.25">
      <c r="A46" t="s">
        <v>941</v>
      </c>
      <c r="B46" s="38" t="s">
        <v>926</v>
      </c>
      <c r="C46" s="2" t="s">
        <v>602</v>
      </c>
      <c r="D46" s="5" t="s">
        <v>98</v>
      </c>
      <c r="E46" s="8"/>
      <c r="F46" s="11" t="s">
        <v>9</v>
      </c>
      <c r="G46" s="16" t="s">
        <v>100</v>
      </c>
      <c r="H46" s="22">
        <v>264853.26120000001</v>
      </c>
      <c r="I46" s="23"/>
      <c r="J46" s="20"/>
      <c r="K46" s="47"/>
      <c r="L46" s="17" t="s">
        <v>934</v>
      </c>
      <c r="M46" s="48">
        <f>IF(Tabela1[[#This Row],[NM]]="",ROUND(Tabela1[[#This Row],[Valor]]*$O$13,2),Tabela1[[#This Row],[Valor]])</f>
        <v>264853.26120000001</v>
      </c>
    </row>
    <row r="47" spans="1:13" x14ac:dyDescent="0.25">
      <c r="A47"/>
      <c r="B47" s="36" t="s">
        <v>931</v>
      </c>
      <c r="C47" s="2" t="s">
        <v>275</v>
      </c>
      <c r="D47" s="5" t="s">
        <v>276</v>
      </c>
      <c r="E47" s="8" t="s">
        <v>280</v>
      </c>
      <c r="F47" s="11" t="s">
        <v>282</v>
      </c>
      <c r="G47" s="16" t="s">
        <v>289</v>
      </c>
      <c r="H47" s="22">
        <v>323160</v>
      </c>
      <c r="I47" s="23" t="s">
        <v>29</v>
      </c>
      <c r="J47" s="20" t="s">
        <v>29</v>
      </c>
      <c r="K47" s="31">
        <v>0.25</v>
      </c>
      <c r="L47" s="17" t="s">
        <v>934</v>
      </c>
      <c r="M47" s="48">
        <f>IF(Tabela1[[#This Row],[NM]]="",ROUND(Tabela1[[#This Row],[Valor]]*$O$13,2),Tabela1[[#This Row],[Valor]])</f>
        <v>254608.88</v>
      </c>
    </row>
    <row r="48" spans="1:13" x14ac:dyDescent="0.25">
      <c r="A48"/>
      <c r="B48" s="36" t="s">
        <v>929</v>
      </c>
      <c r="C48" s="2" t="s">
        <v>111</v>
      </c>
      <c r="D48" s="5" t="s">
        <v>244</v>
      </c>
      <c r="E48" s="8" t="s">
        <v>247</v>
      </c>
      <c r="F48" s="11" t="s">
        <v>252</v>
      </c>
      <c r="G48" s="16" t="s">
        <v>258</v>
      </c>
      <c r="H48" s="22">
        <v>320000</v>
      </c>
      <c r="I48" s="23" t="s">
        <v>28</v>
      </c>
      <c r="J48" s="32">
        <v>0.25</v>
      </c>
      <c r="K48" s="31">
        <v>0.25</v>
      </c>
      <c r="L48" s="17" t="s">
        <v>934</v>
      </c>
      <c r="M48" s="48">
        <f>IF(Tabela1[[#This Row],[NM]]="",ROUND(Tabela1[[#This Row],[Valor]]*$O$13,2),Tabela1[[#This Row],[Valor]])</f>
        <v>252119.2</v>
      </c>
    </row>
    <row r="49" spans="1:13" hidden="1" x14ac:dyDescent="0.25">
      <c r="A49" t="s">
        <v>941</v>
      </c>
      <c r="B49" s="36" t="s">
        <v>922</v>
      </c>
      <c r="C49" s="2" t="s">
        <v>800</v>
      </c>
      <c r="D49" s="5" t="s">
        <v>892</v>
      </c>
      <c r="E49" s="8"/>
      <c r="F49" s="11" t="s">
        <v>9</v>
      </c>
      <c r="G49" s="16" t="s">
        <v>893</v>
      </c>
      <c r="H49" s="22">
        <v>242732.89009</v>
      </c>
      <c r="I49" s="23"/>
      <c r="J49" s="20"/>
      <c r="K49" s="31"/>
      <c r="L49" s="17" t="s">
        <v>934</v>
      </c>
      <c r="M49" s="48">
        <f>IF(Tabela1[[#This Row],[NM]]="",ROUND(Tabela1[[#This Row],[Valor]]*$O$13,2),Tabela1[[#This Row],[Valor]])</f>
        <v>242732.89009</v>
      </c>
    </row>
    <row r="50" spans="1:13" hidden="1" x14ac:dyDescent="0.25">
      <c r="A50" t="s">
        <v>941</v>
      </c>
      <c r="B50" s="36" t="s">
        <v>927</v>
      </c>
      <c r="C50" s="2" t="s">
        <v>24</v>
      </c>
      <c r="D50" s="5" t="s">
        <v>98</v>
      </c>
      <c r="E50" s="8"/>
      <c r="F50" s="11" t="s">
        <v>9</v>
      </c>
      <c r="G50" s="16" t="s">
        <v>99</v>
      </c>
      <c r="H50" s="22">
        <v>238769.50864999997</v>
      </c>
      <c r="I50" s="23"/>
      <c r="J50" s="20"/>
      <c r="K50" s="12"/>
      <c r="L50" s="17" t="s">
        <v>934</v>
      </c>
      <c r="M50" s="48">
        <f>IF(Tabela1[[#This Row],[NM]]="",ROUND(Tabela1[[#This Row],[Valor]]*$O$13,2),Tabela1[[#This Row],[Valor]])</f>
        <v>238769.50864999997</v>
      </c>
    </row>
    <row r="51" spans="1:13" hidden="1" x14ac:dyDescent="0.25">
      <c r="A51" t="s">
        <v>941</v>
      </c>
      <c r="B51" s="38" t="s">
        <v>937</v>
      </c>
      <c r="C51" s="2" t="s">
        <v>275</v>
      </c>
      <c r="D51" s="5" t="s">
        <v>98</v>
      </c>
      <c r="E51" s="8"/>
      <c r="F51" s="11" t="s">
        <v>9</v>
      </c>
      <c r="G51" s="16" t="s">
        <v>101</v>
      </c>
      <c r="H51" s="22">
        <v>238703.4</v>
      </c>
      <c r="I51" s="23"/>
      <c r="J51" s="20"/>
      <c r="K51" s="31"/>
      <c r="L51" s="17" t="s">
        <v>934</v>
      </c>
      <c r="M51" s="48">
        <f>IF(Tabela1[[#This Row],[NM]]="",ROUND(Tabela1[[#This Row],[Valor]]*$O$13,2),Tabela1[[#This Row],[Valor]])</f>
        <v>238703.4</v>
      </c>
    </row>
    <row r="52" spans="1:13" x14ac:dyDescent="0.25">
      <c r="A52"/>
      <c r="B52" s="36" t="s">
        <v>931</v>
      </c>
      <c r="C52" s="2" t="s">
        <v>275</v>
      </c>
      <c r="D52" s="5" t="s">
        <v>320</v>
      </c>
      <c r="E52" s="8" t="s">
        <v>326</v>
      </c>
      <c r="F52" s="11" t="s">
        <v>324</v>
      </c>
      <c r="G52" s="16" t="s">
        <v>325</v>
      </c>
      <c r="H52" s="22">
        <v>300000</v>
      </c>
      <c r="I52" s="23" t="s">
        <v>71</v>
      </c>
      <c r="J52" s="20" t="s">
        <v>36</v>
      </c>
      <c r="K52" s="31">
        <v>0.25</v>
      </c>
      <c r="L52" s="17" t="s">
        <v>934</v>
      </c>
      <c r="M52" s="48">
        <f>IF(Tabela1[[#This Row],[NM]]="",ROUND(Tabela1[[#This Row],[Valor]]*$O$13,2),Tabela1[[#This Row],[Valor]])</f>
        <v>236361.75</v>
      </c>
    </row>
    <row r="53" spans="1:13" x14ac:dyDescent="0.25">
      <c r="A53"/>
      <c r="B53" s="36" t="s">
        <v>925</v>
      </c>
      <c r="C53" s="2" t="s">
        <v>484</v>
      </c>
      <c r="D53" s="5" t="s">
        <v>528</v>
      </c>
      <c r="E53" s="8" t="s">
        <v>532</v>
      </c>
      <c r="F53" s="11" t="s">
        <v>529</v>
      </c>
      <c r="G53" s="16" t="s">
        <v>544</v>
      </c>
      <c r="H53" s="22">
        <v>292254</v>
      </c>
      <c r="I53" s="23" t="s">
        <v>32</v>
      </c>
      <c r="J53" s="20" t="s">
        <v>32</v>
      </c>
      <c r="K53" s="31">
        <v>0.25</v>
      </c>
      <c r="L53" s="17" t="s">
        <v>934</v>
      </c>
      <c r="M53" s="48">
        <f>IF(Tabela1[[#This Row],[NM]]="",ROUND(Tabela1[[#This Row],[Valor]]*$O$13,2),Tabela1[[#This Row],[Valor]])</f>
        <v>230258.89</v>
      </c>
    </row>
    <row r="54" spans="1:13" x14ac:dyDescent="0.25">
      <c r="A54"/>
      <c r="B54" s="36" t="s">
        <v>931</v>
      </c>
      <c r="C54" s="2" t="s">
        <v>275</v>
      </c>
      <c r="D54" s="5" t="s">
        <v>372</v>
      </c>
      <c r="E54" s="8" t="s">
        <v>9</v>
      </c>
      <c r="F54" s="11" t="s">
        <v>9</v>
      </c>
      <c r="G54" s="16" t="s">
        <v>374</v>
      </c>
      <c r="H54" s="22">
        <v>283635</v>
      </c>
      <c r="I54" s="23" t="s">
        <v>9</v>
      </c>
      <c r="J54" s="32">
        <v>0.25</v>
      </c>
      <c r="K54" s="31">
        <v>0.25</v>
      </c>
      <c r="L54" s="17" t="s">
        <v>934</v>
      </c>
      <c r="M54" s="48">
        <f>IF(Tabela1[[#This Row],[NM]]="",ROUND(Tabela1[[#This Row],[Valor]]*$O$13,2),Tabela1[[#This Row],[Valor]])</f>
        <v>223468.22</v>
      </c>
    </row>
    <row r="55" spans="1:13" x14ac:dyDescent="0.25">
      <c r="A55"/>
      <c r="B55" s="36" t="s">
        <v>924</v>
      </c>
      <c r="C55" s="2" t="s">
        <v>691</v>
      </c>
      <c r="D55" s="5" t="s">
        <v>713</v>
      </c>
      <c r="E55" s="8" t="s">
        <v>719</v>
      </c>
      <c r="F55" s="11" t="s">
        <v>718</v>
      </c>
      <c r="G55" s="16" t="s">
        <v>719</v>
      </c>
      <c r="H55" s="22">
        <v>270000</v>
      </c>
      <c r="I55" s="23" t="s">
        <v>28</v>
      </c>
      <c r="J55" s="20" t="s">
        <v>720</v>
      </c>
      <c r="K55" s="31">
        <v>0.25</v>
      </c>
      <c r="L55" s="17" t="s">
        <v>934</v>
      </c>
      <c r="M55" s="48">
        <f>IF(Tabela1[[#This Row],[NM]]="",ROUND(Tabela1[[#This Row],[Valor]]*$O$13,2),Tabela1[[#This Row],[Valor]])</f>
        <v>212725.58</v>
      </c>
    </row>
    <row r="56" spans="1:13" x14ac:dyDescent="0.25">
      <c r="A56"/>
      <c r="B56" s="36" t="s">
        <v>928</v>
      </c>
      <c r="C56" s="2" t="s">
        <v>800</v>
      </c>
      <c r="D56" s="5" t="s">
        <v>895</v>
      </c>
      <c r="E56" s="8" t="s">
        <v>9</v>
      </c>
      <c r="F56" s="11" t="s">
        <v>9</v>
      </c>
      <c r="G56" s="16" t="s">
        <v>901</v>
      </c>
      <c r="H56" s="22">
        <v>270000</v>
      </c>
      <c r="I56" s="23" t="s">
        <v>9</v>
      </c>
      <c r="J56" s="32">
        <v>0.25</v>
      </c>
      <c r="K56" s="31">
        <v>0.25</v>
      </c>
      <c r="L56" s="17" t="s">
        <v>934</v>
      </c>
      <c r="M56" s="48">
        <f>IF(Tabela1[[#This Row],[NM]]="",ROUND(Tabela1[[#This Row],[Valor]]*$O$13,2),Tabela1[[#This Row],[Valor]])</f>
        <v>212725.58</v>
      </c>
    </row>
    <row r="57" spans="1:13" x14ac:dyDescent="0.25">
      <c r="A57"/>
      <c r="B57" s="36" t="s">
        <v>929</v>
      </c>
      <c r="C57" s="2" t="s">
        <v>111</v>
      </c>
      <c r="D57" s="5" t="s">
        <v>203</v>
      </c>
      <c r="E57" s="8" t="s">
        <v>206</v>
      </c>
      <c r="F57" s="11" t="s">
        <v>204</v>
      </c>
      <c r="G57" s="16" t="s">
        <v>205</v>
      </c>
      <c r="H57" s="22">
        <v>260400</v>
      </c>
      <c r="I57" s="23" t="s">
        <v>29</v>
      </c>
      <c r="J57" s="20" t="s">
        <v>29</v>
      </c>
      <c r="K57" s="31">
        <v>0.25</v>
      </c>
      <c r="L57" s="17" t="s">
        <v>934</v>
      </c>
      <c r="M57" s="48">
        <f>IF(Tabela1[[#This Row],[NM]]="",ROUND(Tabela1[[#This Row],[Valor]]*$O$13,2),Tabela1[[#This Row],[Valor]])</f>
        <v>205162</v>
      </c>
    </row>
    <row r="58" spans="1:13" x14ac:dyDescent="0.25">
      <c r="A58"/>
      <c r="B58" s="36" t="s">
        <v>926</v>
      </c>
      <c r="C58" s="2" t="s">
        <v>602</v>
      </c>
      <c r="D58" s="5" t="s">
        <v>672</v>
      </c>
      <c r="E58" s="8" t="s">
        <v>9</v>
      </c>
      <c r="F58" s="11" t="s">
        <v>9</v>
      </c>
      <c r="G58" s="16" t="s">
        <v>673</v>
      </c>
      <c r="H58" s="22">
        <v>232450</v>
      </c>
      <c r="I58" s="23" t="s">
        <v>9</v>
      </c>
      <c r="J58" s="32">
        <v>0.25</v>
      </c>
      <c r="K58" s="31">
        <v>0.25</v>
      </c>
      <c r="L58" s="17" t="s">
        <v>934</v>
      </c>
      <c r="M58" s="48">
        <f>IF(Tabela1[[#This Row],[NM]]="",ROUND(Tabela1[[#This Row],[Valor]]*$O$13,2),Tabela1[[#This Row],[Valor]])</f>
        <v>183140.96</v>
      </c>
    </row>
    <row r="59" spans="1:13" x14ac:dyDescent="0.25">
      <c r="A59"/>
      <c r="B59" s="36" t="s">
        <v>930</v>
      </c>
      <c r="C59" s="2" t="s">
        <v>800</v>
      </c>
      <c r="D59" s="5" t="s">
        <v>810</v>
      </c>
      <c r="E59" s="8" t="s">
        <v>9</v>
      </c>
      <c r="F59" s="11" t="s">
        <v>9</v>
      </c>
      <c r="G59" s="16" t="s">
        <v>824</v>
      </c>
      <c r="H59" s="22">
        <v>220000</v>
      </c>
      <c r="I59" s="23" t="s">
        <v>9</v>
      </c>
      <c r="J59" s="32">
        <v>0.25</v>
      </c>
      <c r="K59" s="31">
        <v>0.25</v>
      </c>
      <c r="L59" s="17" t="s">
        <v>934</v>
      </c>
      <c r="M59" s="48">
        <f>IF(Tabela1[[#This Row],[NM]]="",ROUND(Tabela1[[#This Row],[Valor]]*$O$13,2),Tabela1[[#This Row],[Valor]])</f>
        <v>173331.95</v>
      </c>
    </row>
    <row r="60" spans="1:13" hidden="1" x14ac:dyDescent="0.25">
      <c r="A60" t="s">
        <v>941</v>
      </c>
      <c r="B60" s="38" t="s">
        <v>937</v>
      </c>
      <c r="C60" s="2" t="s">
        <v>275</v>
      </c>
      <c r="D60" s="5" t="s">
        <v>98</v>
      </c>
      <c r="E60" s="8"/>
      <c r="F60" s="11" t="s">
        <v>9</v>
      </c>
      <c r="G60" s="16" t="s">
        <v>375</v>
      </c>
      <c r="H60" s="22">
        <v>171957.38729000001</v>
      </c>
      <c r="I60" s="23"/>
      <c r="J60" s="20"/>
      <c r="K60" s="31"/>
      <c r="L60" s="17" t="s">
        <v>934</v>
      </c>
      <c r="M60" s="48">
        <f>IF(Tabela1[[#This Row],[NM]]="",ROUND(Tabela1[[#This Row],[Valor]]*$O$13,2),Tabela1[[#This Row],[Valor]])</f>
        <v>171957.38729000001</v>
      </c>
    </row>
    <row r="61" spans="1:13" x14ac:dyDescent="0.25">
      <c r="A61"/>
      <c r="B61" s="36" t="s">
        <v>931</v>
      </c>
      <c r="C61" s="2" t="s">
        <v>275</v>
      </c>
      <c r="D61" s="5" t="s">
        <v>276</v>
      </c>
      <c r="E61" s="8" t="s">
        <v>280</v>
      </c>
      <c r="F61" s="11" t="s">
        <v>277</v>
      </c>
      <c r="G61" s="16" t="s">
        <v>290</v>
      </c>
      <c r="H61" s="22">
        <v>217366</v>
      </c>
      <c r="I61" s="23" t="s">
        <v>279</v>
      </c>
      <c r="J61" s="20" t="s">
        <v>29</v>
      </c>
      <c r="K61" s="31">
        <v>0.25</v>
      </c>
      <c r="L61" s="17" t="s">
        <v>934</v>
      </c>
      <c r="M61" s="48">
        <f>IF(Tabela1[[#This Row],[NM]]="",ROUND(Tabela1[[#This Row],[Valor]]*$O$13,2),Tabela1[[#This Row],[Valor]])</f>
        <v>171256.7</v>
      </c>
    </row>
    <row r="62" spans="1:13" hidden="1" x14ac:dyDescent="0.25">
      <c r="A62" t="s">
        <v>941</v>
      </c>
      <c r="B62" s="38" t="s">
        <v>925</v>
      </c>
      <c r="C62" s="2" t="s">
        <v>484</v>
      </c>
      <c r="D62" s="5" t="s">
        <v>98</v>
      </c>
      <c r="E62" s="8"/>
      <c r="F62" s="11" t="s">
        <v>9</v>
      </c>
      <c r="G62" s="16" t="s">
        <v>99</v>
      </c>
      <c r="H62" s="22">
        <v>170618.17610000001</v>
      </c>
      <c r="I62" s="23"/>
      <c r="J62" s="20"/>
      <c r="K62" s="31"/>
      <c r="L62" s="17" t="s">
        <v>934</v>
      </c>
      <c r="M62" s="48">
        <f>IF(Tabela1[[#This Row],[NM]]="",ROUND(Tabela1[[#This Row],[Valor]]*$O$13,2),Tabela1[[#This Row],[Valor]])</f>
        <v>170618.17610000001</v>
      </c>
    </row>
    <row r="63" spans="1:13" x14ac:dyDescent="0.25">
      <c r="A63"/>
      <c r="B63" s="36" t="s">
        <v>929</v>
      </c>
      <c r="C63" s="2" t="s">
        <v>111</v>
      </c>
      <c r="D63" s="5" t="s">
        <v>244</v>
      </c>
      <c r="E63" s="8" t="s">
        <v>247</v>
      </c>
      <c r="F63" s="11" t="s">
        <v>250</v>
      </c>
      <c r="G63" s="16" t="s">
        <v>259</v>
      </c>
      <c r="H63" s="22">
        <v>215000</v>
      </c>
      <c r="I63" s="23" t="s">
        <v>28</v>
      </c>
      <c r="J63" s="32"/>
      <c r="K63" s="31">
        <v>1</v>
      </c>
      <c r="L63" s="17" t="s">
        <v>934</v>
      </c>
      <c r="M63" s="48">
        <f>IF(Tabela1[[#This Row],[NM]]="",ROUND(Tabela1[[#This Row],[Valor]]*$O$13,2),Tabela1[[#This Row],[Valor]])</f>
        <v>169392.59</v>
      </c>
    </row>
    <row r="64" spans="1:13" hidden="1" x14ac:dyDescent="0.25">
      <c r="A64" t="s">
        <v>941</v>
      </c>
      <c r="B64" s="36" t="s">
        <v>931</v>
      </c>
      <c r="C64" s="2" t="s">
        <v>275</v>
      </c>
      <c r="D64" s="5" t="s">
        <v>320</v>
      </c>
      <c r="E64" s="8" t="s">
        <v>339</v>
      </c>
      <c r="F64" s="11" t="s">
        <v>336</v>
      </c>
      <c r="G64" s="16" t="s">
        <v>283</v>
      </c>
      <c r="H64" s="22">
        <v>161858</v>
      </c>
      <c r="I64" s="23" t="s">
        <v>338</v>
      </c>
      <c r="J64" s="20" t="s">
        <v>36</v>
      </c>
      <c r="K64" s="31">
        <v>0.2</v>
      </c>
      <c r="L64" s="17" t="s">
        <v>935</v>
      </c>
      <c r="M64" s="48">
        <f>IF(Tabela1[[#This Row],[NM]]="",ROUND(Tabela1[[#This Row],[Valor]]*$O$13,2),Tabela1[[#This Row],[Valor]])</f>
        <v>161858</v>
      </c>
    </row>
    <row r="65" spans="1:13" x14ac:dyDescent="0.25">
      <c r="A65"/>
      <c r="B65" s="36" t="s">
        <v>924</v>
      </c>
      <c r="C65" s="2" t="s">
        <v>376</v>
      </c>
      <c r="D65" s="5" t="s">
        <v>430</v>
      </c>
      <c r="E65" s="8" t="s">
        <v>439</v>
      </c>
      <c r="F65" s="11" t="s">
        <v>437</v>
      </c>
      <c r="G65" s="16" t="s">
        <v>438</v>
      </c>
      <c r="H65" s="22">
        <v>200000</v>
      </c>
      <c r="I65" s="23" t="s">
        <v>28</v>
      </c>
      <c r="J65" s="32"/>
      <c r="K65" s="31">
        <v>1</v>
      </c>
      <c r="L65" s="17" t="s">
        <v>934</v>
      </c>
      <c r="M65" s="48">
        <f>IF(Tabela1[[#This Row],[NM]]="",ROUND(Tabela1[[#This Row],[Valor]]*$O$13,2),Tabela1[[#This Row],[Valor]])</f>
        <v>157574.5</v>
      </c>
    </row>
    <row r="66" spans="1:13" x14ac:dyDescent="0.25">
      <c r="A66"/>
      <c r="B66" s="36" t="s">
        <v>924</v>
      </c>
      <c r="C66" s="2" t="s">
        <v>376</v>
      </c>
      <c r="D66" s="5" t="s">
        <v>377</v>
      </c>
      <c r="E66" s="8" t="s">
        <v>381</v>
      </c>
      <c r="F66" s="11" t="s">
        <v>391</v>
      </c>
      <c r="G66" s="16" t="s">
        <v>392</v>
      </c>
      <c r="H66" s="22">
        <v>200000</v>
      </c>
      <c r="I66" s="23" t="s">
        <v>29</v>
      </c>
      <c r="J66" s="20" t="s">
        <v>29</v>
      </c>
      <c r="K66" s="31">
        <v>0.25</v>
      </c>
      <c r="L66" s="17" t="s">
        <v>934</v>
      </c>
      <c r="M66" s="48">
        <f>IF(Tabela1[[#This Row],[NM]]="",ROUND(Tabela1[[#This Row],[Valor]]*$O$13,2),Tabela1[[#This Row],[Valor]])</f>
        <v>157574.5</v>
      </c>
    </row>
    <row r="67" spans="1:13" x14ac:dyDescent="0.25">
      <c r="A67"/>
      <c r="B67" s="36" t="s">
        <v>927</v>
      </c>
      <c r="C67" s="2" t="s">
        <v>691</v>
      </c>
      <c r="D67" s="5" t="s">
        <v>713</v>
      </c>
      <c r="E67" s="8" t="s">
        <v>731</v>
      </c>
      <c r="F67" s="11" t="s">
        <v>732</v>
      </c>
      <c r="G67" s="16" t="s">
        <v>733</v>
      </c>
      <c r="H67" s="22">
        <v>200000</v>
      </c>
      <c r="I67" s="23" t="s">
        <v>28</v>
      </c>
      <c r="J67" s="32">
        <v>0.5</v>
      </c>
      <c r="K67" s="31">
        <v>0.5</v>
      </c>
      <c r="L67" s="17" t="s">
        <v>934</v>
      </c>
      <c r="M67" s="48">
        <f>IF(Tabela1[[#This Row],[NM]]="",ROUND(Tabela1[[#This Row],[Valor]]*$O$13,2),Tabela1[[#This Row],[Valor]])</f>
        <v>157574.5</v>
      </c>
    </row>
    <row r="68" spans="1:13" x14ac:dyDescent="0.25">
      <c r="A68"/>
      <c r="B68" s="36" t="s">
        <v>928</v>
      </c>
      <c r="C68" s="2" t="s">
        <v>800</v>
      </c>
      <c r="D68" s="5" t="s">
        <v>810</v>
      </c>
      <c r="E68" s="8" t="s">
        <v>813</v>
      </c>
      <c r="F68" s="11" t="s">
        <v>811</v>
      </c>
      <c r="G68" s="16" t="s">
        <v>812</v>
      </c>
      <c r="H68" s="22">
        <v>200000</v>
      </c>
      <c r="I68" s="23" t="s">
        <v>243</v>
      </c>
      <c r="J68" s="20" t="s">
        <v>243</v>
      </c>
      <c r="K68" s="31">
        <v>0.34</v>
      </c>
      <c r="L68" s="17" t="s">
        <v>934</v>
      </c>
      <c r="M68" s="48">
        <f>IF(Tabela1[[#This Row],[NM]]="",ROUND(Tabela1[[#This Row],[Valor]]*$O$13,2),Tabela1[[#This Row],[Valor]])</f>
        <v>157574.5</v>
      </c>
    </row>
    <row r="69" spans="1:13" x14ac:dyDescent="0.25">
      <c r="A69"/>
      <c r="B69" s="36" t="s">
        <v>928</v>
      </c>
      <c r="C69" s="2" t="s">
        <v>15</v>
      </c>
      <c r="D69" s="5" t="s">
        <v>15</v>
      </c>
      <c r="E69" s="8" t="s">
        <v>9</v>
      </c>
      <c r="F69" s="11" t="s">
        <v>9</v>
      </c>
      <c r="G69" s="16" t="s">
        <v>15</v>
      </c>
      <c r="H69" s="22">
        <v>200000</v>
      </c>
      <c r="I69" s="23" t="s">
        <v>9</v>
      </c>
      <c r="J69" s="32"/>
      <c r="K69" s="31"/>
      <c r="L69" s="17" t="s">
        <v>934</v>
      </c>
      <c r="M69" s="48">
        <f>IF(Tabela1[[#This Row],[NM]]="",ROUND(Tabela1[[#This Row],[Valor]]*$O$13,2),Tabela1[[#This Row],[Valor]])</f>
        <v>157574.5</v>
      </c>
    </row>
    <row r="70" spans="1:13" hidden="1" x14ac:dyDescent="0.25">
      <c r="A70" t="s">
        <v>941</v>
      </c>
      <c r="B70" s="36" t="s">
        <v>928</v>
      </c>
      <c r="C70" s="2" t="s">
        <v>800</v>
      </c>
      <c r="D70" s="5" t="s">
        <v>892</v>
      </c>
      <c r="E70" s="8"/>
      <c r="F70" s="11" t="s">
        <v>9</v>
      </c>
      <c r="G70" s="16" t="s">
        <v>99</v>
      </c>
      <c r="H70" s="22">
        <v>154746.35667000001</v>
      </c>
      <c r="I70" s="23"/>
      <c r="J70" s="20"/>
      <c r="K70" s="31"/>
      <c r="L70" s="17" t="s">
        <v>934</v>
      </c>
      <c r="M70" s="48">
        <f>IF(Tabela1[[#This Row],[NM]]="",ROUND(Tabela1[[#This Row],[Valor]]*$O$13,2),Tabela1[[#This Row],[Valor]])</f>
        <v>154746.35667000001</v>
      </c>
    </row>
    <row r="71" spans="1:13" hidden="1" x14ac:dyDescent="0.25">
      <c r="A71" t="s">
        <v>941</v>
      </c>
      <c r="B71" s="38" t="s">
        <v>938</v>
      </c>
      <c r="C71" s="2" t="s">
        <v>800</v>
      </c>
      <c r="D71" s="5" t="s">
        <v>892</v>
      </c>
      <c r="E71" s="8"/>
      <c r="F71" s="11" t="s">
        <v>9</v>
      </c>
      <c r="G71" s="16" t="s">
        <v>894</v>
      </c>
      <c r="H71" s="22">
        <v>143930.50784000001</v>
      </c>
      <c r="I71" s="23"/>
      <c r="J71" s="20"/>
      <c r="K71" s="31"/>
      <c r="L71" s="17" t="s">
        <v>934</v>
      </c>
      <c r="M71" s="48">
        <f>IF(Tabela1[[#This Row],[NM]]="",ROUND(Tabela1[[#This Row],[Valor]]*$O$13,2),Tabela1[[#This Row],[Valor]])</f>
        <v>143930.50784000001</v>
      </c>
    </row>
    <row r="72" spans="1:13" hidden="1" x14ac:dyDescent="0.25">
      <c r="A72" t="s">
        <v>941</v>
      </c>
      <c r="B72" s="36" t="s">
        <v>927</v>
      </c>
      <c r="C72" s="2" t="s">
        <v>24</v>
      </c>
      <c r="D72" s="5" t="s">
        <v>98</v>
      </c>
      <c r="E72" s="8"/>
      <c r="F72" s="11" t="s">
        <v>9</v>
      </c>
      <c r="G72" s="16" t="s">
        <v>101</v>
      </c>
      <c r="H72" s="22">
        <v>132350.39999999999</v>
      </c>
      <c r="I72" s="23"/>
      <c r="J72" s="20"/>
      <c r="K72" s="12"/>
      <c r="L72" s="17" t="s">
        <v>934</v>
      </c>
      <c r="M72" s="48">
        <f>IF(Tabela1[[#This Row],[NM]]="",ROUND(Tabela1[[#This Row],[Valor]]*$O$13,2),Tabela1[[#This Row],[Valor]])</f>
        <v>132350.39999999999</v>
      </c>
    </row>
    <row r="73" spans="1:13" x14ac:dyDescent="0.25">
      <c r="A73"/>
      <c r="B73" s="36" t="s">
        <v>927</v>
      </c>
      <c r="C73" s="2" t="s">
        <v>24</v>
      </c>
      <c r="D73" s="5" t="s">
        <v>44</v>
      </c>
      <c r="E73" s="8" t="s">
        <v>44</v>
      </c>
      <c r="F73" s="11" t="s">
        <v>50</v>
      </c>
      <c r="G73" s="16" t="s">
        <v>51</v>
      </c>
      <c r="H73" s="22">
        <v>155800</v>
      </c>
      <c r="I73" s="23" t="s">
        <v>52</v>
      </c>
      <c r="J73" s="20" t="s">
        <v>29</v>
      </c>
      <c r="K73" s="31">
        <v>0.25</v>
      </c>
      <c r="L73" s="17" t="s">
        <v>934</v>
      </c>
      <c r="M73" s="48">
        <f>IF(Tabela1[[#This Row],[NM]]="",ROUND(Tabela1[[#This Row],[Valor]]*$O$13,2),Tabela1[[#This Row],[Valor]])</f>
        <v>122750.54</v>
      </c>
    </row>
    <row r="74" spans="1:13" x14ac:dyDescent="0.25">
      <c r="A74"/>
      <c r="B74" s="36" t="s">
        <v>924</v>
      </c>
      <c r="C74" s="2" t="s">
        <v>376</v>
      </c>
      <c r="D74" s="5" t="s">
        <v>430</v>
      </c>
      <c r="E74" s="8" t="s">
        <v>434</v>
      </c>
      <c r="F74" s="11" t="s">
        <v>432</v>
      </c>
      <c r="G74" s="16" t="s">
        <v>433</v>
      </c>
      <c r="H74" s="22">
        <v>150000</v>
      </c>
      <c r="I74" s="23" t="s">
        <v>29</v>
      </c>
      <c r="J74" s="20" t="s">
        <v>29</v>
      </c>
      <c r="K74" s="31">
        <v>0.25</v>
      </c>
      <c r="L74" s="17" t="s">
        <v>934</v>
      </c>
      <c r="M74" s="48">
        <f>IF(Tabela1[[#This Row],[NM]]="",ROUND(Tabela1[[#This Row],[Valor]]*$O$13,2),Tabela1[[#This Row],[Valor]])</f>
        <v>118180.88</v>
      </c>
    </row>
    <row r="75" spans="1:13" hidden="1" x14ac:dyDescent="0.25">
      <c r="A75" t="s">
        <v>941</v>
      </c>
      <c r="B75" s="38" t="s">
        <v>921</v>
      </c>
      <c r="C75" s="2" t="s">
        <v>800</v>
      </c>
      <c r="D75" s="5" t="s">
        <v>892</v>
      </c>
      <c r="E75" s="8"/>
      <c r="F75" s="11" t="s">
        <v>9</v>
      </c>
      <c r="G75" s="16" t="s">
        <v>894</v>
      </c>
      <c r="H75" s="22">
        <v>113361.26869</v>
      </c>
      <c r="I75" s="23"/>
      <c r="J75" s="20"/>
      <c r="K75" s="31"/>
      <c r="L75" s="17" t="s">
        <v>934</v>
      </c>
      <c r="M75" s="48">
        <f>IF(Tabela1[[#This Row],[NM]]="",ROUND(Tabela1[[#This Row],[Valor]]*$O$13,2),Tabela1[[#This Row],[Valor]])</f>
        <v>113361.26869</v>
      </c>
    </row>
    <row r="76" spans="1:13" x14ac:dyDescent="0.25">
      <c r="A76"/>
      <c r="B76" s="36" t="s">
        <v>931</v>
      </c>
      <c r="C76" s="2" t="s">
        <v>275</v>
      </c>
      <c r="D76" s="5" t="s">
        <v>276</v>
      </c>
      <c r="E76" s="8" t="s">
        <v>280</v>
      </c>
      <c r="F76" s="11" t="s">
        <v>282</v>
      </c>
      <c r="G76" s="16" t="s">
        <v>306</v>
      </c>
      <c r="H76" s="22">
        <v>138483</v>
      </c>
      <c r="I76" s="23" t="s">
        <v>29</v>
      </c>
      <c r="J76" s="20" t="s">
        <v>29</v>
      </c>
      <c r="K76" s="31">
        <v>0.25</v>
      </c>
      <c r="L76" s="17" t="s">
        <v>934</v>
      </c>
      <c r="M76" s="48">
        <f>IF(Tabela1[[#This Row],[NM]]="",ROUND(Tabela1[[#This Row],[Valor]]*$O$13,2),Tabela1[[#This Row],[Valor]])</f>
        <v>109106.95</v>
      </c>
    </row>
    <row r="77" spans="1:13" hidden="1" x14ac:dyDescent="0.25">
      <c r="A77" t="s">
        <v>941</v>
      </c>
      <c r="B77" s="38" t="s">
        <v>924</v>
      </c>
      <c r="C77" s="2" t="s">
        <v>376</v>
      </c>
      <c r="D77" s="5" t="s">
        <v>98</v>
      </c>
      <c r="E77" s="8"/>
      <c r="F77" s="11" t="s">
        <v>9</v>
      </c>
      <c r="G77" s="16" t="s">
        <v>99</v>
      </c>
      <c r="H77" s="22">
        <v>104061.48109</v>
      </c>
      <c r="I77" s="23"/>
      <c r="J77" s="20"/>
      <c r="K77" s="31"/>
      <c r="L77" s="17" t="s">
        <v>934</v>
      </c>
      <c r="M77" s="48">
        <f>IF(Tabela1[[#This Row],[NM]]="",ROUND(Tabela1[[#This Row],[Valor]]*$O$13,2),Tabela1[[#This Row],[Valor]])</f>
        <v>104061.48109</v>
      </c>
    </row>
    <row r="78" spans="1:13" hidden="1" x14ac:dyDescent="0.25">
      <c r="A78" t="s">
        <v>941</v>
      </c>
      <c r="B78" s="38" t="s">
        <v>924</v>
      </c>
      <c r="C78" s="2" t="s">
        <v>691</v>
      </c>
      <c r="D78" s="5" t="s">
        <v>98</v>
      </c>
      <c r="E78" s="8"/>
      <c r="F78" s="11" t="s">
        <v>9</v>
      </c>
      <c r="G78" s="16" t="s">
        <v>99</v>
      </c>
      <c r="H78" s="22">
        <v>104061.48109</v>
      </c>
      <c r="I78" s="23"/>
      <c r="J78" s="20"/>
      <c r="K78" s="31"/>
      <c r="L78" s="17" t="s">
        <v>934</v>
      </c>
      <c r="M78" s="48">
        <f>IF(Tabela1[[#This Row],[NM]]="",ROUND(Tabela1[[#This Row],[Valor]]*$O$13,2),Tabela1[[#This Row],[Valor]])</f>
        <v>104061.48109</v>
      </c>
    </row>
    <row r="79" spans="1:13" x14ac:dyDescent="0.25">
      <c r="A79"/>
      <c r="B79" s="36" t="s">
        <v>925</v>
      </c>
      <c r="C79" s="2" t="s">
        <v>111</v>
      </c>
      <c r="D79" s="5" t="s">
        <v>145</v>
      </c>
      <c r="E79" s="8" t="s">
        <v>149</v>
      </c>
      <c r="F79" s="11" t="s">
        <v>146</v>
      </c>
      <c r="G79" s="16" t="s">
        <v>155</v>
      </c>
      <c r="H79" s="22">
        <v>130000</v>
      </c>
      <c r="I79" s="23" t="s">
        <v>52</v>
      </c>
      <c r="J79" s="20" t="s">
        <v>37</v>
      </c>
      <c r="K79" s="31">
        <v>0.25</v>
      </c>
      <c r="L79" s="17" t="s">
        <v>934</v>
      </c>
      <c r="M79" s="48">
        <f>IF(Tabela1[[#This Row],[NM]]="",ROUND(Tabela1[[#This Row],[Valor]]*$O$13,2),Tabela1[[#This Row],[Valor]])</f>
        <v>102423.43</v>
      </c>
    </row>
    <row r="80" spans="1:13" hidden="1" x14ac:dyDescent="0.25">
      <c r="A80" t="s">
        <v>941</v>
      </c>
      <c r="B80" s="36" t="s">
        <v>932</v>
      </c>
      <c r="C80" s="2" t="s">
        <v>24</v>
      </c>
      <c r="D80" s="5" t="s">
        <v>98</v>
      </c>
      <c r="E80" s="8"/>
      <c r="F80" s="11" t="s">
        <v>9</v>
      </c>
      <c r="G80" s="16" t="s">
        <v>99</v>
      </c>
      <c r="H80" s="22">
        <v>98575.940529999993</v>
      </c>
      <c r="I80" s="23"/>
      <c r="J80" s="20"/>
      <c r="K80" s="12"/>
      <c r="L80" s="17" t="s">
        <v>934</v>
      </c>
      <c r="M80" s="48">
        <f>IF(Tabela1[[#This Row],[NM]]="",ROUND(Tabela1[[#This Row],[Valor]]*$O$13,2),Tabela1[[#This Row],[Valor]])</f>
        <v>98575.940529999993</v>
      </c>
    </row>
    <row r="81" spans="1:13" x14ac:dyDescent="0.25">
      <c r="A81"/>
      <c r="B81" s="36" t="s">
        <v>929</v>
      </c>
      <c r="C81" s="2" t="s">
        <v>111</v>
      </c>
      <c r="D81" s="5" t="s">
        <v>159</v>
      </c>
      <c r="E81" s="8" t="s">
        <v>167</v>
      </c>
      <c r="F81" s="11" t="s">
        <v>163</v>
      </c>
      <c r="G81" s="16" t="s">
        <v>169</v>
      </c>
      <c r="H81" s="22">
        <v>125000</v>
      </c>
      <c r="I81" s="23" t="s">
        <v>36</v>
      </c>
      <c r="J81" s="20" t="s">
        <v>37</v>
      </c>
      <c r="K81" s="31">
        <v>0.3</v>
      </c>
      <c r="L81" s="17" t="s">
        <v>934</v>
      </c>
      <c r="M81" s="48">
        <f>IF(Tabela1[[#This Row],[NM]]="",ROUND(Tabela1[[#This Row],[Valor]]*$O$13,2),Tabela1[[#This Row],[Valor]])</f>
        <v>98484.06</v>
      </c>
    </row>
    <row r="82" spans="1:13" x14ac:dyDescent="0.25">
      <c r="A82"/>
      <c r="B82" s="36" t="s">
        <v>932</v>
      </c>
      <c r="C82" s="2" t="s">
        <v>800</v>
      </c>
      <c r="D82" s="5" t="s">
        <v>826</v>
      </c>
      <c r="E82" s="8" t="s">
        <v>829</v>
      </c>
      <c r="F82" s="11" t="s">
        <v>833</v>
      </c>
      <c r="G82" s="16" t="s">
        <v>851</v>
      </c>
      <c r="H82" s="22">
        <v>124800</v>
      </c>
      <c r="I82" s="23" t="s">
        <v>29</v>
      </c>
      <c r="J82" s="20" t="s">
        <v>29</v>
      </c>
      <c r="K82" s="31">
        <v>0.25</v>
      </c>
      <c r="L82" s="17" t="s">
        <v>934</v>
      </c>
      <c r="M82" s="48">
        <f>IF(Tabela1[[#This Row],[NM]]="",ROUND(Tabela1[[#This Row],[Valor]]*$O$13,2),Tabela1[[#This Row],[Valor]])</f>
        <v>98326.49</v>
      </c>
    </row>
    <row r="83" spans="1:13" x14ac:dyDescent="0.25">
      <c r="A83"/>
      <c r="B83" s="36" t="s">
        <v>924</v>
      </c>
      <c r="C83" s="2" t="s">
        <v>376</v>
      </c>
      <c r="D83" s="5" t="s">
        <v>377</v>
      </c>
      <c r="E83" s="8" t="s">
        <v>381</v>
      </c>
      <c r="F83" s="11" t="s">
        <v>389</v>
      </c>
      <c r="G83" s="16" t="s">
        <v>390</v>
      </c>
      <c r="H83" s="22">
        <v>120000</v>
      </c>
      <c r="I83" s="23" t="s">
        <v>37</v>
      </c>
      <c r="J83" s="20" t="s">
        <v>29</v>
      </c>
      <c r="K83" s="31">
        <v>0.25</v>
      </c>
      <c r="L83" s="17" t="s">
        <v>934</v>
      </c>
      <c r="M83" s="48">
        <f>IF(Tabela1[[#This Row],[NM]]="",ROUND(Tabela1[[#This Row],[Valor]]*$O$13,2),Tabela1[[#This Row],[Valor]])</f>
        <v>94544.7</v>
      </c>
    </row>
    <row r="84" spans="1:13" x14ac:dyDescent="0.25">
      <c r="A84"/>
      <c r="B84" s="36" t="s">
        <v>931</v>
      </c>
      <c r="C84" s="2" t="s">
        <v>275</v>
      </c>
      <c r="D84" s="5" t="s">
        <v>276</v>
      </c>
      <c r="E84" s="8" t="s">
        <v>280</v>
      </c>
      <c r="F84" s="11" t="s">
        <v>277</v>
      </c>
      <c r="G84" s="16" t="s">
        <v>297</v>
      </c>
      <c r="H84" s="22">
        <v>115923</v>
      </c>
      <c r="I84" s="23" t="s">
        <v>279</v>
      </c>
      <c r="J84" s="20" t="s">
        <v>29</v>
      </c>
      <c r="K84" s="31">
        <v>0.25</v>
      </c>
      <c r="L84" s="17" t="s">
        <v>934</v>
      </c>
      <c r="M84" s="48">
        <f>IF(Tabela1[[#This Row],[NM]]="",ROUND(Tabela1[[#This Row],[Valor]]*$O$13,2),Tabela1[[#This Row],[Valor]])</f>
        <v>91332.54</v>
      </c>
    </row>
    <row r="85" spans="1:13" x14ac:dyDescent="0.25">
      <c r="A85"/>
      <c r="B85" s="36" t="s">
        <v>929</v>
      </c>
      <c r="C85" s="2" t="s">
        <v>111</v>
      </c>
      <c r="D85" s="5" t="s">
        <v>203</v>
      </c>
      <c r="E85" s="8" t="s">
        <v>206</v>
      </c>
      <c r="F85" s="11" t="s">
        <v>207</v>
      </c>
      <c r="G85" s="16" t="s">
        <v>208</v>
      </c>
      <c r="H85" s="22">
        <v>115000</v>
      </c>
      <c r="I85" s="23" t="s">
        <v>29</v>
      </c>
      <c r="J85" s="20" t="s">
        <v>29</v>
      </c>
      <c r="K85" s="31">
        <v>0.25</v>
      </c>
      <c r="L85" s="17" t="s">
        <v>934</v>
      </c>
      <c r="M85" s="48">
        <f>IF(Tabela1[[#This Row],[NM]]="",ROUND(Tabela1[[#This Row],[Valor]]*$O$13,2),Tabela1[[#This Row],[Valor]])</f>
        <v>90605.34</v>
      </c>
    </row>
    <row r="86" spans="1:13" x14ac:dyDescent="0.25">
      <c r="A86"/>
      <c r="B86" s="36" t="s">
        <v>929</v>
      </c>
      <c r="C86" s="2" t="s">
        <v>111</v>
      </c>
      <c r="D86" s="5" t="s">
        <v>191</v>
      </c>
      <c r="E86" s="8" t="s">
        <v>194</v>
      </c>
      <c r="F86" s="11" t="s">
        <v>192</v>
      </c>
      <c r="G86" s="16" t="s">
        <v>196</v>
      </c>
      <c r="H86" s="22">
        <v>105000</v>
      </c>
      <c r="I86" s="23" t="s">
        <v>52</v>
      </c>
      <c r="J86" s="20" t="s">
        <v>29</v>
      </c>
      <c r="K86" s="31">
        <v>0.25</v>
      </c>
      <c r="L86" s="17" t="s">
        <v>934</v>
      </c>
      <c r="M86" s="48">
        <f>IF(Tabela1[[#This Row],[NM]]="",ROUND(Tabela1[[#This Row],[Valor]]*$O$13,2),Tabela1[[#This Row],[Valor]])</f>
        <v>82726.61</v>
      </c>
    </row>
    <row r="87" spans="1:13" x14ac:dyDescent="0.25">
      <c r="A87"/>
      <c r="B87" s="36" t="s">
        <v>924</v>
      </c>
      <c r="C87" s="2" t="s">
        <v>376</v>
      </c>
      <c r="D87" s="5" t="s">
        <v>430</v>
      </c>
      <c r="E87" s="8" t="s">
        <v>450</v>
      </c>
      <c r="F87" s="11" t="s">
        <v>448</v>
      </c>
      <c r="G87" s="16" t="s">
        <v>449</v>
      </c>
      <c r="H87" s="22">
        <v>104500</v>
      </c>
      <c r="I87" s="23" t="s">
        <v>29</v>
      </c>
      <c r="J87" s="20" t="s">
        <v>29</v>
      </c>
      <c r="K87" s="31">
        <v>0.25</v>
      </c>
      <c r="L87" s="17" t="s">
        <v>934</v>
      </c>
      <c r="M87" s="48">
        <f>IF(Tabela1[[#This Row],[NM]]="",ROUND(Tabela1[[#This Row],[Valor]]*$O$13,2),Tabela1[[#This Row],[Valor]])</f>
        <v>82332.679999999993</v>
      </c>
    </row>
    <row r="88" spans="1:13" x14ac:dyDescent="0.25">
      <c r="A88"/>
      <c r="B88" s="36" t="s">
        <v>931</v>
      </c>
      <c r="C88" s="2" t="s">
        <v>275</v>
      </c>
      <c r="D88" s="5" t="s">
        <v>276</v>
      </c>
      <c r="E88" s="8" t="s">
        <v>280</v>
      </c>
      <c r="F88" s="11" t="s">
        <v>293</v>
      </c>
      <c r="G88" s="16" t="s">
        <v>298</v>
      </c>
      <c r="H88" s="22">
        <v>102814</v>
      </c>
      <c r="I88" s="23" t="s">
        <v>9</v>
      </c>
      <c r="J88" s="20" t="s">
        <v>243</v>
      </c>
      <c r="K88" s="31">
        <v>0.33</v>
      </c>
      <c r="L88" s="17" t="s">
        <v>934</v>
      </c>
      <c r="M88" s="48">
        <f>IF(Tabela1[[#This Row],[NM]]="",ROUND(Tabela1[[#This Row],[Valor]]*$O$13,2),Tabela1[[#This Row],[Valor]])</f>
        <v>81004.320000000007</v>
      </c>
    </row>
    <row r="89" spans="1:13" hidden="1" x14ac:dyDescent="0.25">
      <c r="A89" t="s">
        <v>941</v>
      </c>
      <c r="B89" s="38" t="s">
        <v>927</v>
      </c>
      <c r="C89" s="2" t="s">
        <v>24</v>
      </c>
      <c r="D89" s="5" t="s">
        <v>98</v>
      </c>
      <c r="E89" s="8"/>
      <c r="F89" s="11" t="s">
        <v>9</v>
      </c>
      <c r="G89" s="16" t="s">
        <v>102</v>
      </c>
      <c r="H89" s="22">
        <v>80810.866630000004</v>
      </c>
      <c r="I89" s="23"/>
      <c r="J89" s="20"/>
      <c r="K89" s="31"/>
      <c r="L89" s="17" t="s">
        <v>934</v>
      </c>
      <c r="M89" s="48">
        <f>IF(Tabela1[[#This Row],[NM]]="",ROUND(Tabela1[[#This Row],[Valor]]*$O$13,2),Tabela1[[#This Row],[Valor]])</f>
        <v>80810.866630000004</v>
      </c>
    </row>
    <row r="90" spans="1:13" hidden="1" x14ac:dyDescent="0.25">
      <c r="A90" t="s">
        <v>941</v>
      </c>
      <c r="B90" s="36" t="s">
        <v>928</v>
      </c>
      <c r="C90" s="2" t="s">
        <v>800</v>
      </c>
      <c r="D90" s="5" t="s">
        <v>892</v>
      </c>
      <c r="E90" s="8"/>
      <c r="F90" s="11" t="s">
        <v>9</v>
      </c>
      <c r="G90" s="16" t="s">
        <v>101</v>
      </c>
      <c r="H90" s="22">
        <v>80355.600000000006</v>
      </c>
      <c r="I90" s="23"/>
      <c r="J90" s="20"/>
      <c r="K90" s="31"/>
      <c r="L90" s="17" t="s">
        <v>934</v>
      </c>
      <c r="M90" s="48">
        <f>IF(Tabela1[[#This Row],[NM]]="",ROUND(Tabela1[[#This Row],[Valor]]*$O$13,2),Tabela1[[#This Row],[Valor]])</f>
        <v>80355.600000000006</v>
      </c>
    </row>
    <row r="91" spans="1:13" x14ac:dyDescent="0.25">
      <c r="A91"/>
      <c r="B91" s="36" t="s">
        <v>926</v>
      </c>
      <c r="C91" s="2" t="s">
        <v>602</v>
      </c>
      <c r="D91" s="5" t="s">
        <v>685</v>
      </c>
      <c r="E91" s="8" t="s">
        <v>688</v>
      </c>
      <c r="F91" s="11" t="s">
        <v>686</v>
      </c>
      <c r="G91" s="16" t="s">
        <v>689</v>
      </c>
      <c r="H91" s="22">
        <v>100000</v>
      </c>
      <c r="I91" s="23" t="s">
        <v>32</v>
      </c>
      <c r="J91" s="32">
        <v>0.25</v>
      </c>
      <c r="K91" s="31">
        <v>0.25</v>
      </c>
      <c r="L91" s="17" t="s">
        <v>934</v>
      </c>
      <c r="M91" s="48">
        <f>IF(Tabela1[[#This Row],[NM]]="",ROUND(Tabela1[[#This Row],[Valor]]*$O$13,2),Tabela1[[#This Row],[Valor]])</f>
        <v>78787.25</v>
      </c>
    </row>
    <row r="92" spans="1:13" x14ac:dyDescent="0.25">
      <c r="A92"/>
      <c r="B92" s="36" t="s">
        <v>924</v>
      </c>
      <c r="C92" s="2" t="s">
        <v>691</v>
      </c>
      <c r="D92" s="5" t="s">
        <v>713</v>
      </c>
      <c r="E92" s="8" t="s">
        <v>727</v>
      </c>
      <c r="F92" s="11" t="s">
        <v>726</v>
      </c>
      <c r="G92" s="16" t="s">
        <v>727</v>
      </c>
      <c r="H92" s="22">
        <v>100000</v>
      </c>
      <c r="I92" s="23" t="s">
        <v>728</v>
      </c>
      <c r="J92" s="32">
        <v>0.3</v>
      </c>
      <c r="K92" s="31">
        <v>0.7</v>
      </c>
      <c r="L92" s="17" t="s">
        <v>934</v>
      </c>
      <c r="M92" s="48">
        <f>IF(Tabela1[[#This Row],[NM]]="",ROUND(Tabela1[[#This Row],[Valor]]*$O$13,2),Tabela1[[#This Row],[Valor]])</f>
        <v>78787.25</v>
      </c>
    </row>
    <row r="93" spans="1:13" x14ac:dyDescent="0.25">
      <c r="A93"/>
      <c r="B93" s="36" t="s">
        <v>929</v>
      </c>
      <c r="C93" s="2" t="s">
        <v>21</v>
      </c>
      <c r="D93" s="5" t="s">
        <v>21</v>
      </c>
      <c r="E93" s="8" t="s">
        <v>9</v>
      </c>
      <c r="F93" s="11" t="s">
        <v>9</v>
      </c>
      <c r="G93" s="16" t="s">
        <v>21</v>
      </c>
      <c r="H93" s="22">
        <v>100000</v>
      </c>
      <c r="I93" s="23" t="s">
        <v>9</v>
      </c>
      <c r="J93" s="20"/>
      <c r="K93" s="12"/>
      <c r="L93" s="17" t="s">
        <v>934</v>
      </c>
      <c r="M93" s="48">
        <f>IF(Tabela1[[#This Row],[NM]]="",ROUND(Tabela1[[#This Row],[Valor]]*$O$13,2),Tabela1[[#This Row],[Valor]])</f>
        <v>78787.25</v>
      </c>
    </row>
    <row r="94" spans="1:13" hidden="1" x14ac:dyDescent="0.25">
      <c r="A94" t="s">
        <v>941</v>
      </c>
      <c r="B94" s="38" t="s">
        <v>925</v>
      </c>
      <c r="C94" s="2" t="s">
        <v>484</v>
      </c>
      <c r="D94" s="5" t="s">
        <v>98</v>
      </c>
      <c r="E94" s="8"/>
      <c r="F94" s="11" t="s">
        <v>9</v>
      </c>
      <c r="G94" s="16" t="s">
        <v>567</v>
      </c>
      <c r="H94" s="22">
        <v>73265.399999999994</v>
      </c>
      <c r="I94" s="23"/>
      <c r="J94" s="20"/>
      <c r="K94" s="47"/>
      <c r="L94" s="17" t="s">
        <v>934</v>
      </c>
      <c r="M94" s="48">
        <f>IF(Tabela1[[#This Row],[NM]]="",ROUND(Tabela1[[#This Row],[Valor]]*$O$13,2),Tabela1[[#This Row],[Valor]])</f>
        <v>73265.399999999994</v>
      </c>
    </row>
    <row r="95" spans="1:13" x14ac:dyDescent="0.25">
      <c r="A95"/>
      <c r="B95" s="36" t="s">
        <v>930</v>
      </c>
      <c r="C95" s="2" t="s">
        <v>800</v>
      </c>
      <c r="D95" s="5" t="s">
        <v>873</v>
      </c>
      <c r="E95" s="8" t="s">
        <v>877</v>
      </c>
      <c r="F95" s="11" t="s">
        <v>883</v>
      </c>
      <c r="G95" s="16" t="s">
        <v>884</v>
      </c>
      <c r="H95" s="22">
        <v>92000</v>
      </c>
      <c r="I95" s="23" t="s">
        <v>885</v>
      </c>
      <c r="J95" s="32">
        <v>0.3</v>
      </c>
      <c r="K95" s="31">
        <v>0.3</v>
      </c>
      <c r="L95" s="17" t="s">
        <v>934</v>
      </c>
      <c r="M95" s="48">
        <f>IF(Tabela1[[#This Row],[NM]]="",ROUND(Tabela1[[#This Row],[Valor]]*$O$13,2),Tabela1[[#This Row],[Valor]])</f>
        <v>72484.27</v>
      </c>
    </row>
    <row r="96" spans="1:13" x14ac:dyDescent="0.25">
      <c r="A96"/>
      <c r="B96" s="36" t="s">
        <v>924</v>
      </c>
      <c r="C96" s="2" t="s">
        <v>376</v>
      </c>
      <c r="D96" s="5" t="s">
        <v>430</v>
      </c>
      <c r="E96" s="8" t="s">
        <v>9</v>
      </c>
      <c r="F96" s="11" t="s">
        <v>9</v>
      </c>
      <c r="G96" s="16" t="s">
        <v>452</v>
      </c>
      <c r="H96" s="22">
        <v>91000</v>
      </c>
      <c r="I96" s="23" t="s">
        <v>9</v>
      </c>
      <c r="J96" s="20"/>
      <c r="K96" s="31">
        <v>0.5</v>
      </c>
      <c r="L96" s="17" t="s">
        <v>934</v>
      </c>
      <c r="M96" s="48">
        <f>IF(Tabela1[[#This Row],[NM]]="",ROUND(Tabela1[[#This Row],[Valor]]*$O$13,2),Tabela1[[#This Row],[Valor]])</f>
        <v>71696.399999999994</v>
      </c>
    </row>
    <row r="97" spans="1:13" x14ac:dyDescent="0.25">
      <c r="A97"/>
      <c r="B97" s="36" t="s">
        <v>929</v>
      </c>
      <c r="C97" s="2" t="s">
        <v>111</v>
      </c>
      <c r="D97" s="5" t="s">
        <v>125</v>
      </c>
      <c r="E97" s="8" t="s">
        <v>129</v>
      </c>
      <c r="F97" s="11" t="s">
        <v>140</v>
      </c>
      <c r="G97" s="16" t="s">
        <v>141</v>
      </c>
      <c r="H97" s="22">
        <v>89250</v>
      </c>
      <c r="I97" s="23" t="s">
        <v>29</v>
      </c>
      <c r="J97" s="20" t="s">
        <v>29</v>
      </c>
      <c r="K97" s="31">
        <v>0.25</v>
      </c>
      <c r="L97" s="17" t="s">
        <v>934</v>
      </c>
      <c r="M97" s="48">
        <f>IF(Tabela1[[#This Row],[NM]]="",ROUND(Tabela1[[#This Row],[Valor]]*$O$13,2),Tabela1[[#This Row],[Valor]])</f>
        <v>70317.62</v>
      </c>
    </row>
    <row r="98" spans="1:13" hidden="1" x14ac:dyDescent="0.25">
      <c r="A98" t="s">
        <v>941</v>
      </c>
      <c r="B98" s="38" t="s">
        <v>923</v>
      </c>
      <c r="C98" s="2" t="s">
        <v>758</v>
      </c>
      <c r="D98" s="5" t="s">
        <v>98</v>
      </c>
      <c r="E98" s="8"/>
      <c r="F98" s="11" t="s">
        <v>9</v>
      </c>
      <c r="G98" s="16" t="s">
        <v>99</v>
      </c>
      <c r="H98" s="22">
        <v>67718.719259999998</v>
      </c>
      <c r="I98" s="23"/>
      <c r="J98" s="20"/>
      <c r="K98" s="47"/>
      <c r="L98" s="17" t="s">
        <v>934</v>
      </c>
      <c r="M98" s="48">
        <f>IF(Tabela1[[#This Row],[NM]]="",ROUND(Tabela1[[#This Row],[Valor]]*$O$13,2),Tabela1[[#This Row],[Valor]])</f>
        <v>67718.719259999998</v>
      </c>
    </row>
    <row r="99" spans="1:13" x14ac:dyDescent="0.25">
      <c r="A99"/>
      <c r="B99" s="36" t="s">
        <v>931</v>
      </c>
      <c r="C99" s="2" t="s">
        <v>275</v>
      </c>
      <c r="D99" s="5" t="s">
        <v>362</v>
      </c>
      <c r="E99" s="8" t="s">
        <v>365</v>
      </c>
      <c r="F99" s="11" t="s">
        <v>363</v>
      </c>
      <c r="G99" s="16" t="s">
        <v>364</v>
      </c>
      <c r="H99" s="22">
        <v>85000</v>
      </c>
      <c r="I99" s="23" t="s">
        <v>29</v>
      </c>
      <c r="J99" s="20" t="s">
        <v>29</v>
      </c>
      <c r="K99" s="31">
        <v>0.25</v>
      </c>
      <c r="L99" s="17" t="s">
        <v>934</v>
      </c>
      <c r="M99" s="48">
        <f>IF(Tabela1[[#This Row],[NM]]="",ROUND(Tabela1[[#This Row],[Valor]]*$O$13,2),Tabela1[[#This Row],[Valor]])</f>
        <v>66969.16</v>
      </c>
    </row>
    <row r="100" spans="1:13" x14ac:dyDescent="0.25">
      <c r="A100"/>
      <c r="B100" s="36" t="s">
        <v>925</v>
      </c>
      <c r="C100" s="2" t="s">
        <v>484</v>
      </c>
      <c r="D100" s="5" t="s">
        <v>528</v>
      </c>
      <c r="E100" s="8" t="s">
        <v>531</v>
      </c>
      <c r="F100" s="11" t="s">
        <v>529</v>
      </c>
      <c r="G100" s="16" t="s">
        <v>550</v>
      </c>
      <c r="H100" s="22">
        <v>83598</v>
      </c>
      <c r="I100" s="23" t="s">
        <v>32</v>
      </c>
      <c r="J100" s="20" t="s">
        <v>32</v>
      </c>
      <c r="K100" s="31">
        <v>0.25</v>
      </c>
      <c r="L100" s="17" t="s">
        <v>934</v>
      </c>
      <c r="M100" s="48">
        <f>IF(Tabela1[[#This Row],[NM]]="",ROUND(Tabela1[[#This Row],[Valor]]*$O$13,2),Tabela1[[#This Row],[Valor]])</f>
        <v>65864.570000000007</v>
      </c>
    </row>
    <row r="101" spans="1:13" x14ac:dyDescent="0.25">
      <c r="A101"/>
      <c r="B101" s="36" t="s">
        <v>927</v>
      </c>
      <c r="C101" s="2" t="s">
        <v>22</v>
      </c>
      <c r="D101" s="5" t="s">
        <v>22</v>
      </c>
      <c r="E101" s="8" t="s">
        <v>9</v>
      </c>
      <c r="F101" s="11" t="s">
        <v>9</v>
      </c>
      <c r="G101" s="16" t="s">
        <v>22</v>
      </c>
      <c r="H101" s="22">
        <v>82177</v>
      </c>
      <c r="I101" s="23" t="s">
        <v>9</v>
      </c>
      <c r="J101" s="20"/>
      <c r="K101" s="12"/>
      <c r="L101" s="17" t="s">
        <v>934</v>
      </c>
      <c r="M101" s="48">
        <f>IF(Tabela1[[#This Row],[NM]]="",ROUND(Tabela1[[#This Row],[Valor]]*$O$13,2),Tabela1[[#This Row],[Valor]])</f>
        <v>64745</v>
      </c>
    </row>
    <row r="102" spans="1:13" hidden="1" x14ac:dyDescent="0.25">
      <c r="A102" t="s">
        <v>941</v>
      </c>
      <c r="B102" s="36" t="s">
        <v>928</v>
      </c>
      <c r="C102" s="2" t="s">
        <v>800</v>
      </c>
      <c r="D102" s="5" t="s">
        <v>892</v>
      </c>
      <c r="E102" s="8"/>
      <c r="F102" s="11" t="s">
        <v>9</v>
      </c>
      <c r="G102" s="16" t="s">
        <v>102</v>
      </c>
      <c r="H102" s="22">
        <v>64160.415150000001</v>
      </c>
      <c r="I102" s="23"/>
      <c r="J102" s="20"/>
      <c r="K102" s="47"/>
      <c r="L102" s="17" t="s">
        <v>934</v>
      </c>
      <c r="M102" s="48">
        <f>IF(Tabela1[[#This Row],[NM]]="",ROUND(Tabela1[[#This Row],[Valor]]*$O$13,2),Tabela1[[#This Row],[Valor]])</f>
        <v>64160.415150000001</v>
      </c>
    </row>
    <row r="103" spans="1:13" x14ac:dyDescent="0.25">
      <c r="A103"/>
      <c r="B103" s="36" t="s">
        <v>924</v>
      </c>
      <c r="C103" s="2" t="s">
        <v>691</v>
      </c>
      <c r="D103" s="5" t="s">
        <v>740</v>
      </c>
      <c r="E103" s="8" t="s">
        <v>9</v>
      </c>
      <c r="F103" s="11" t="s">
        <v>9</v>
      </c>
      <c r="G103" s="16" t="s">
        <v>745</v>
      </c>
      <c r="H103" s="22">
        <v>80000</v>
      </c>
      <c r="I103" s="23" t="s">
        <v>9</v>
      </c>
      <c r="J103" s="20"/>
      <c r="K103" s="31">
        <v>0.25</v>
      </c>
      <c r="L103" s="17" t="s">
        <v>934</v>
      </c>
      <c r="M103" s="48">
        <f>IF(Tabela1[[#This Row],[NM]]="",ROUND(Tabela1[[#This Row],[Valor]]*$O$13,2),Tabela1[[#This Row],[Valor]])</f>
        <v>63029.8</v>
      </c>
    </row>
    <row r="104" spans="1:13" x14ac:dyDescent="0.25">
      <c r="A104"/>
      <c r="B104" s="36" t="s">
        <v>929</v>
      </c>
      <c r="C104" s="2" t="s">
        <v>111</v>
      </c>
      <c r="D104" s="5" t="s">
        <v>260</v>
      </c>
      <c r="E104" s="8" t="s">
        <v>263</v>
      </c>
      <c r="F104" s="11" t="s">
        <v>261</v>
      </c>
      <c r="G104" s="16" t="s">
        <v>262</v>
      </c>
      <c r="H104" s="22">
        <v>79000</v>
      </c>
      <c r="I104" s="23" t="s">
        <v>29</v>
      </c>
      <c r="J104" s="20" t="s">
        <v>29</v>
      </c>
      <c r="K104" s="31">
        <v>0.25</v>
      </c>
      <c r="L104" s="17" t="s">
        <v>934</v>
      </c>
      <c r="M104" s="48">
        <f>IF(Tabela1[[#This Row],[NM]]="",ROUND(Tabela1[[#This Row],[Valor]]*$O$13,2),Tabela1[[#This Row],[Valor]])</f>
        <v>62241.93</v>
      </c>
    </row>
    <row r="105" spans="1:13" x14ac:dyDescent="0.25">
      <c r="A105"/>
      <c r="B105" s="36" t="s">
        <v>925</v>
      </c>
      <c r="C105" s="2" t="s">
        <v>484</v>
      </c>
      <c r="D105" s="5" t="s">
        <v>485</v>
      </c>
      <c r="E105" s="8" t="s">
        <v>495</v>
      </c>
      <c r="F105" s="11" t="s">
        <v>512</v>
      </c>
      <c r="G105" s="16" t="s">
        <v>513</v>
      </c>
      <c r="H105" s="22">
        <v>77040</v>
      </c>
      <c r="I105" s="23" t="s">
        <v>29</v>
      </c>
      <c r="J105" s="20" t="s">
        <v>29</v>
      </c>
      <c r="K105" s="31">
        <v>0.25</v>
      </c>
      <c r="L105" s="17" t="s">
        <v>934</v>
      </c>
      <c r="M105" s="48">
        <f>IF(Tabela1[[#This Row],[NM]]="",ROUND(Tabela1[[#This Row],[Valor]]*$O$13,2),Tabela1[[#This Row],[Valor]])</f>
        <v>60697.7</v>
      </c>
    </row>
    <row r="106" spans="1:13" x14ac:dyDescent="0.25">
      <c r="A106"/>
      <c r="B106" s="36" t="s">
        <v>932</v>
      </c>
      <c r="C106" s="2" t="s">
        <v>800</v>
      </c>
      <c r="D106" s="5" t="s">
        <v>826</v>
      </c>
      <c r="E106" s="8" t="s">
        <v>832</v>
      </c>
      <c r="F106" s="11" t="s">
        <v>830</v>
      </c>
      <c r="G106" s="16" t="s">
        <v>831</v>
      </c>
      <c r="H106" s="22">
        <v>75000</v>
      </c>
      <c r="I106" s="23" t="s">
        <v>37</v>
      </c>
      <c r="J106" s="32">
        <v>0.25</v>
      </c>
      <c r="K106" s="31">
        <v>0.25</v>
      </c>
      <c r="L106" s="17" t="s">
        <v>934</v>
      </c>
      <c r="M106" s="48">
        <f>IF(Tabela1[[#This Row],[NM]]="",ROUND(Tabela1[[#This Row],[Valor]]*$O$13,2),Tabela1[[#This Row],[Valor]])</f>
        <v>59090.44</v>
      </c>
    </row>
    <row r="107" spans="1:13" x14ac:dyDescent="0.25">
      <c r="A107"/>
      <c r="B107" s="36" t="s">
        <v>931</v>
      </c>
      <c r="C107" s="2" t="s">
        <v>275</v>
      </c>
      <c r="D107" s="5" t="s">
        <v>276</v>
      </c>
      <c r="E107" s="8" t="s">
        <v>280</v>
      </c>
      <c r="F107" s="11" t="s">
        <v>277</v>
      </c>
      <c r="G107" s="16" t="s">
        <v>303</v>
      </c>
      <c r="H107" s="22">
        <v>70767</v>
      </c>
      <c r="I107" s="23" t="s">
        <v>279</v>
      </c>
      <c r="J107" s="20" t="s">
        <v>29</v>
      </c>
      <c r="K107" s="31">
        <v>0.25</v>
      </c>
      <c r="L107" s="17" t="s">
        <v>934</v>
      </c>
      <c r="M107" s="48">
        <f>IF(Tabela1[[#This Row],[NM]]="",ROUND(Tabela1[[#This Row],[Valor]]*$O$13,2),Tabela1[[#This Row],[Valor]])</f>
        <v>55755.37</v>
      </c>
    </row>
    <row r="108" spans="1:13" hidden="1" x14ac:dyDescent="0.25">
      <c r="A108" t="s">
        <v>941</v>
      </c>
      <c r="B108" s="38" t="s">
        <v>925</v>
      </c>
      <c r="C108" s="2" t="s">
        <v>484</v>
      </c>
      <c r="D108" s="5" t="s">
        <v>98</v>
      </c>
      <c r="E108" s="8"/>
      <c r="F108" s="11" t="s">
        <v>9</v>
      </c>
      <c r="G108" s="16" t="s">
        <v>566</v>
      </c>
      <c r="H108" s="22">
        <v>55158.087790000005</v>
      </c>
      <c r="I108" s="23"/>
      <c r="J108" s="20"/>
      <c r="K108" s="31"/>
      <c r="L108" s="17" t="s">
        <v>934</v>
      </c>
      <c r="M108" s="48">
        <f>IF(Tabela1[[#This Row],[NM]]="",ROUND(Tabela1[[#This Row],[Valor]]*$O$13,2),Tabela1[[#This Row],[Valor]])</f>
        <v>55158.087790000005</v>
      </c>
    </row>
    <row r="109" spans="1:13" x14ac:dyDescent="0.25">
      <c r="A109"/>
      <c r="B109" s="36" t="s">
        <v>925</v>
      </c>
      <c r="C109" s="2" t="s">
        <v>453</v>
      </c>
      <c r="D109" s="5" t="s">
        <v>454</v>
      </c>
      <c r="E109" s="8" t="s">
        <v>458</v>
      </c>
      <c r="F109" s="11" t="s">
        <v>459</v>
      </c>
      <c r="G109" s="16" t="s">
        <v>460</v>
      </c>
      <c r="H109" s="22">
        <v>69894.5</v>
      </c>
      <c r="I109" s="23" t="s">
        <v>29</v>
      </c>
      <c r="J109" s="20" t="s">
        <v>29</v>
      </c>
      <c r="K109" s="31">
        <v>0.25</v>
      </c>
      <c r="L109" s="17" t="s">
        <v>934</v>
      </c>
      <c r="M109" s="48">
        <f>IF(Tabela1[[#This Row],[NM]]="",ROUND(Tabela1[[#This Row],[Valor]]*$O$13,2),Tabela1[[#This Row],[Valor]])</f>
        <v>55067.95</v>
      </c>
    </row>
    <row r="110" spans="1:13" x14ac:dyDescent="0.25">
      <c r="A110"/>
      <c r="B110" s="36" t="s">
        <v>923</v>
      </c>
      <c r="C110" s="2" t="s">
        <v>19</v>
      </c>
      <c r="D110" s="5" t="s">
        <v>19</v>
      </c>
      <c r="E110" s="8" t="s">
        <v>9</v>
      </c>
      <c r="F110" s="11" t="s">
        <v>9</v>
      </c>
      <c r="G110" s="16" t="s">
        <v>19</v>
      </c>
      <c r="H110" s="22">
        <v>69700</v>
      </c>
      <c r="I110" s="23" t="s">
        <v>9</v>
      </c>
      <c r="J110" s="20"/>
      <c r="K110" s="12"/>
      <c r="L110" s="17" t="s">
        <v>934</v>
      </c>
      <c r="M110" s="48">
        <f>IF(Tabela1[[#This Row],[NM]]="",ROUND(Tabela1[[#This Row],[Valor]]*$O$13,2),Tabela1[[#This Row],[Valor]])</f>
        <v>54914.71</v>
      </c>
    </row>
    <row r="111" spans="1:13" x14ac:dyDescent="0.25">
      <c r="A111"/>
      <c r="B111" s="36" t="s">
        <v>925</v>
      </c>
      <c r="C111" s="2" t="s">
        <v>484</v>
      </c>
      <c r="D111" s="5" t="s">
        <v>485</v>
      </c>
      <c r="E111" s="8" t="s">
        <v>492</v>
      </c>
      <c r="F111" s="11" t="s">
        <v>490</v>
      </c>
      <c r="G111" s="16" t="s">
        <v>491</v>
      </c>
      <c r="H111" s="22">
        <v>68397.436799999996</v>
      </c>
      <c r="I111" s="23" t="s">
        <v>29</v>
      </c>
      <c r="J111" s="20" t="s">
        <v>29</v>
      </c>
      <c r="K111" s="31">
        <v>0.25</v>
      </c>
      <c r="L111" s="17" t="s">
        <v>934</v>
      </c>
      <c r="M111" s="48">
        <f>IF(Tabela1[[#This Row],[NM]]="",ROUND(Tabela1[[#This Row],[Valor]]*$O$13,2),Tabela1[[#This Row],[Valor]])</f>
        <v>53888.46</v>
      </c>
    </row>
    <row r="112" spans="1:13" hidden="1" x14ac:dyDescent="0.25">
      <c r="A112" t="s">
        <v>941</v>
      </c>
      <c r="B112" s="38" t="s">
        <v>938</v>
      </c>
      <c r="C112" s="2" t="s">
        <v>800</v>
      </c>
      <c r="D112" s="5" t="s">
        <v>892</v>
      </c>
      <c r="E112" s="8"/>
      <c r="F112" s="11" t="s">
        <v>9</v>
      </c>
      <c r="G112" s="16" t="s">
        <v>102</v>
      </c>
      <c r="H112" s="22">
        <v>53283.722180000004</v>
      </c>
      <c r="I112" s="23"/>
      <c r="J112" s="20"/>
      <c r="K112" s="31"/>
      <c r="L112" s="17" t="s">
        <v>934</v>
      </c>
      <c r="M112" s="48">
        <f>IF(Tabela1[[#This Row],[NM]]="",ROUND(Tabela1[[#This Row],[Valor]]*$O$13,2),Tabela1[[#This Row],[Valor]])</f>
        <v>53283.722180000004</v>
      </c>
    </row>
    <row r="113" spans="1:13" x14ac:dyDescent="0.25">
      <c r="A113"/>
      <c r="B113" s="36" t="s">
        <v>926</v>
      </c>
      <c r="C113" s="2" t="s">
        <v>602</v>
      </c>
      <c r="D113" s="5" t="s">
        <v>672</v>
      </c>
      <c r="E113" s="8" t="s">
        <v>674</v>
      </c>
      <c r="F113" s="11" t="s">
        <v>9</v>
      </c>
      <c r="G113" s="16" t="s">
        <v>674</v>
      </c>
      <c r="H113" s="22">
        <v>65000</v>
      </c>
      <c r="I113" s="23" t="s">
        <v>9</v>
      </c>
      <c r="J113" s="32">
        <v>0.25</v>
      </c>
      <c r="K113" s="31">
        <v>0.25</v>
      </c>
      <c r="L113" s="17" t="s">
        <v>934</v>
      </c>
      <c r="M113" s="48">
        <f>IF(Tabela1[[#This Row],[NM]]="",ROUND(Tabela1[[#This Row],[Valor]]*$O$13,2),Tabela1[[#This Row],[Valor]])</f>
        <v>51211.71</v>
      </c>
    </row>
    <row r="114" spans="1:13" x14ac:dyDescent="0.25">
      <c r="A114"/>
      <c r="B114" s="36" t="s">
        <v>931</v>
      </c>
      <c r="C114" s="2" t="s">
        <v>275</v>
      </c>
      <c r="D114" s="5" t="s">
        <v>342</v>
      </c>
      <c r="E114" s="8" t="s">
        <v>345</v>
      </c>
      <c r="F114" s="11" t="s">
        <v>343</v>
      </c>
      <c r="G114" s="16" t="s">
        <v>350</v>
      </c>
      <c r="H114" s="22">
        <v>65000</v>
      </c>
      <c r="I114" s="23" t="s">
        <v>29</v>
      </c>
      <c r="J114" s="20" t="s">
        <v>32</v>
      </c>
      <c r="K114" s="31">
        <v>0.25</v>
      </c>
      <c r="L114" s="17" t="s">
        <v>934</v>
      </c>
      <c r="M114" s="48">
        <f>IF(Tabela1[[#This Row],[NM]]="",ROUND(Tabela1[[#This Row],[Valor]]*$O$13,2),Tabela1[[#This Row],[Valor]])</f>
        <v>51211.71</v>
      </c>
    </row>
    <row r="115" spans="1:13" hidden="1" x14ac:dyDescent="0.25">
      <c r="A115" t="s">
        <v>941</v>
      </c>
      <c r="B115" s="36" t="s">
        <v>922</v>
      </c>
      <c r="C115" s="2" t="s">
        <v>800</v>
      </c>
      <c r="D115" s="5" t="s">
        <v>892</v>
      </c>
      <c r="E115" s="8"/>
      <c r="F115" s="11" t="s">
        <v>9</v>
      </c>
      <c r="G115" s="16" t="s">
        <v>894</v>
      </c>
      <c r="H115" s="22">
        <v>50019.891129999996</v>
      </c>
      <c r="I115" s="23"/>
      <c r="J115" s="20"/>
      <c r="K115" s="31"/>
      <c r="L115" s="17" t="s">
        <v>934</v>
      </c>
      <c r="M115" s="48">
        <f>IF(Tabela1[[#This Row],[NM]]="",ROUND(Tabela1[[#This Row],[Valor]]*$O$13,2),Tabela1[[#This Row],[Valor]])</f>
        <v>50019.891129999996</v>
      </c>
    </row>
    <row r="116" spans="1:13" hidden="1" x14ac:dyDescent="0.25">
      <c r="A116" t="s">
        <v>941</v>
      </c>
      <c r="B116" s="38" t="s">
        <v>924</v>
      </c>
      <c r="C116" s="2" t="s">
        <v>376</v>
      </c>
      <c r="D116" s="5" t="s">
        <v>98</v>
      </c>
      <c r="E116" s="8"/>
      <c r="F116" s="11" t="s">
        <v>9</v>
      </c>
      <c r="G116" s="16" t="s">
        <v>101</v>
      </c>
      <c r="H116" s="22">
        <v>49631.4</v>
      </c>
      <c r="I116" s="23"/>
      <c r="J116" s="20"/>
      <c r="K116" s="47"/>
      <c r="L116" s="17" t="s">
        <v>934</v>
      </c>
      <c r="M116" s="48">
        <f>IF(Tabela1[[#This Row],[NM]]="",ROUND(Tabela1[[#This Row],[Valor]]*$O$13,2),Tabela1[[#This Row],[Valor]])</f>
        <v>49631.4</v>
      </c>
    </row>
    <row r="117" spans="1:13" hidden="1" x14ac:dyDescent="0.25">
      <c r="A117" t="s">
        <v>941</v>
      </c>
      <c r="B117" s="38" t="s">
        <v>924</v>
      </c>
      <c r="C117" s="2" t="s">
        <v>691</v>
      </c>
      <c r="D117" s="5" t="s">
        <v>98</v>
      </c>
      <c r="E117" s="8"/>
      <c r="F117" s="11" t="s">
        <v>9</v>
      </c>
      <c r="G117" s="16" t="s">
        <v>101</v>
      </c>
      <c r="H117" s="22">
        <v>49631.4</v>
      </c>
      <c r="I117" s="23"/>
      <c r="J117" s="20"/>
      <c r="K117" s="31"/>
      <c r="L117" s="17" t="s">
        <v>934</v>
      </c>
      <c r="M117" s="48">
        <f>IF(Tabela1[[#This Row],[NM]]="",ROUND(Tabela1[[#This Row],[Valor]]*$O$13,2),Tabela1[[#This Row],[Valor]])</f>
        <v>49631.4</v>
      </c>
    </row>
    <row r="118" spans="1:13" x14ac:dyDescent="0.25">
      <c r="A118"/>
      <c r="B118" s="36" t="s">
        <v>925</v>
      </c>
      <c r="C118" s="2" t="s">
        <v>484</v>
      </c>
      <c r="D118" s="5" t="s">
        <v>485</v>
      </c>
      <c r="E118" s="8" t="s">
        <v>488</v>
      </c>
      <c r="F118" s="11" t="s">
        <v>486</v>
      </c>
      <c r="G118" s="16" t="s">
        <v>487</v>
      </c>
      <c r="H118" s="22">
        <v>61600</v>
      </c>
      <c r="I118" s="23" t="s">
        <v>29</v>
      </c>
      <c r="J118" s="20" t="s">
        <v>29</v>
      </c>
      <c r="K118" s="31">
        <v>0.25</v>
      </c>
      <c r="L118" s="17" t="s">
        <v>934</v>
      </c>
      <c r="M118" s="48">
        <f>IF(Tabela1[[#This Row],[NM]]="",ROUND(Tabela1[[#This Row],[Valor]]*$O$13,2),Tabela1[[#This Row],[Valor]])</f>
        <v>48532.95</v>
      </c>
    </row>
    <row r="119" spans="1:13" x14ac:dyDescent="0.25">
      <c r="A119"/>
      <c r="B119" s="36" t="s">
        <v>924</v>
      </c>
      <c r="C119" s="2" t="s">
        <v>691</v>
      </c>
      <c r="D119" s="5" t="s">
        <v>749</v>
      </c>
      <c r="E119" s="8" t="s">
        <v>755</v>
      </c>
      <c r="F119" s="11" t="s">
        <v>753</v>
      </c>
      <c r="G119" s="16" t="s">
        <v>754</v>
      </c>
      <c r="H119" s="22">
        <v>60000</v>
      </c>
      <c r="I119" s="23" t="s">
        <v>29</v>
      </c>
      <c r="J119" s="20" t="s">
        <v>29</v>
      </c>
      <c r="K119" s="31">
        <v>0.25</v>
      </c>
      <c r="L119" s="17" t="s">
        <v>934</v>
      </c>
      <c r="M119" s="48">
        <f>IF(Tabela1[[#This Row],[NM]]="",ROUND(Tabela1[[#This Row],[Valor]]*$O$13,2),Tabela1[[#This Row],[Valor]])</f>
        <v>47272.35</v>
      </c>
    </row>
    <row r="120" spans="1:13" x14ac:dyDescent="0.25">
      <c r="A120"/>
      <c r="B120" s="36" t="s">
        <v>929</v>
      </c>
      <c r="C120" s="2" t="s">
        <v>111</v>
      </c>
      <c r="D120" s="5" t="s">
        <v>125</v>
      </c>
      <c r="E120" s="8" t="s">
        <v>129</v>
      </c>
      <c r="F120" s="11" t="s">
        <v>126</v>
      </c>
      <c r="G120" s="16" t="s">
        <v>127</v>
      </c>
      <c r="H120" s="22">
        <v>60000</v>
      </c>
      <c r="I120" s="23" t="s">
        <v>28</v>
      </c>
      <c r="J120" s="32"/>
      <c r="K120" s="31">
        <v>1</v>
      </c>
      <c r="L120" s="17" t="s">
        <v>934</v>
      </c>
      <c r="M120" s="48">
        <f>IF(Tabela1[[#This Row],[NM]]="",ROUND(Tabela1[[#This Row],[Valor]]*$O$13,2),Tabela1[[#This Row],[Valor]])</f>
        <v>47272.35</v>
      </c>
    </row>
    <row r="121" spans="1:13" hidden="1" x14ac:dyDescent="0.25">
      <c r="A121" t="s">
        <v>941</v>
      </c>
      <c r="B121" s="38" t="s">
        <v>938</v>
      </c>
      <c r="C121" s="2" t="s">
        <v>800</v>
      </c>
      <c r="D121" s="5" t="s">
        <v>892</v>
      </c>
      <c r="E121" s="8"/>
      <c r="F121" s="11" t="s">
        <v>9</v>
      </c>
      <c r="G121" s="16" t="s">
        <v>101</v>
      </c>
      <c r="H121" s="22">
        <v>47268</v>
      </c>
      <c r="I121" s="23"/>
      <c r="J121" s="20"/>
      <c r="K121" s="31"/>
      <c r="L121" s="17" t="s">
        <v>934</v>
      </c>
      <c r="M121" s="48">
        <f>IF(Tabela1[[#This Row],[NM]]="",ROUND(Tabela1[[#This Row],[Valor]]*$O$13,2),Tabela1[[#This Row],[Valor]])</f>
        <v>47268</v>
      </c>
    </row>
    <row r="122" spans="1:13" hidden="1" x14ac:dyDescent="0.25">
      <c r="A122" t="s">
        <v>941</v>
      </c>
      <c r="B122" s="38" t="s">
        <v>926</v>
      </c>
      <c r="C122" s="2" t="s">
        <v>602</v>
      </c>
      <c r="D122" s="5" t="s">
        <v>98</v>
      </c>
      <c r="E122" s="8"/>
      <c r="F122" s="11" t="s">
        <v>9</v>
      </c>
      <c r="G122" s="16" t="s">
        <v>99</v>
      </c>
      <c r="H122" s="22">
        <v>45809.674290000003</v>
      </c>
      <c r="I122" s="23"/>
      <c r="J122" s="20"/>
      <c r="K122" s="31"/>
      <c r="L122" s="17" t="s">
        <v>934</v>
      </c>
      <c r="M122" s="48">
        <f>IF(Tabela1[[#This Row],[NM]]="",ROUND(Tabela1[[#This Row],[Valor]]*$O$13,2),Tabela1[[#This Row],[Valor]])</f>
        <v>45809.674290000003</v>
      </c>
    </row>
    <row r="123" spans="1:13" x14ac:dyDescent="0.25">
      <c r="A123"/>
      <c r="B123" s="36" t="s">
        <v>924</v>
      </c>
      <c r="C123" s="2" t="s">
        <v>376</v>
      </c>
      <c r="D123" s="5" t="s">
        <v>393</v>
      </c>
      <c r="E123" s="8" t="s">
        <v>396</v>
      </c>
      <c r="F123" s="11" t="s">
        <v>408</v>
      </c>
      <c r="G123" s="16" t="s">
        <v>409</v>
      </c>
      <c r="H123" s="22">
        <v>58000</v>
      </c>
      <c r="I123" s="23" t="s">
        <v>335</v>
      </c>
      <c r="J123" s="20" t="s">
        <v>29</v>
      </c>
      <c r="K123" s="31">
        <v>0.25</v>
      </c>
      <c r="L123" s="17" t="s">
        <v>934</v>
      </c>
      <c r="M123" s="48">
        <f>IF(Tabela1[[#This Row],[NM]]="",ROUND(Tabela1[[#This Row],[Valor]]*$O$13,2),Tabela1[[#This Row],[Valor]])</f>
        <v>45696.61</v>
      </c>
    </row>
    <row r="124" spans="1:13" x14ac:dyDescent="0.25">
      <c r="A124"/>
      <c r="B124" s="36" t="s">
        <v>925</v>
      </c>
      <c r="C124" s="2" t="s">
        <v>484</v>
      </c>
      <c r="D124" s="5" t="s">
        <v>528</v>
      </c>
      <c r="E124" s="8" t="s">
        <v>531</v>
      </c>
      <c r="F124" s="11" t="s">
        <v>553</v>
      </c>
      <c r="G124" s="16" t="s">
        <v>554</v>
      </c>
      <c r="H124" s="22">
        <v>57319.867400000003</v>
      </c>
      <c r="I124" s="23" t="s">
        <v>29</v>
      </c>
      <c r="J124" s="20" t="s">
        <v>29</v>
      </c>
      <c r="K124" s="31">
        <v>0.25</v>
      </c>
      <c r="L124" s="17" t="s">
        <v>934</v>
      </c>
      <c r="M124" s="48">
        <f>IF(Tabela1[[#This Row],[NM]]="",ROUND(Tabela1[[#This Row],[Valor]]*$O$13,2),Tabela1[[#This Row],[Valor]])</f>
        <v>45160.75</v>
      </c>
    </row>
    <row r="125" spans="1:13" x14ac:dyDescent="0.25">
      <c r="A125"/>
      <c r="B125" s="36" t="s">
        <v>922</v>
      </c>
      <c r="C125" s="2" t="s">
        <v>453</v>
      </c>
      <c r="D125" s="5" t="s">
        <v>474</v>
      </c>
      <c r="E125" s="8" t="s">
        <v>477</v>
      </c>
      <c r="F125" s="11" t="s">
        <v>482</v>
      </c>
      <c r="G125" s="16" t="s">
        <v>483</v>
      </c>
      <c r="H125" s="22">
        <v>56672</v>
      </c>
      <c r="I125" s="33">
        <v>0.25</v>
      </c>
      <c r="J125" s="32">
        <v>0.25</v>
      </c>
      <c r="K125" s="31">
        <v>0.25</v>
      </c>
      <c r="L125" s="17" t="s">
        <v>934</v>
      </c>
      <c r="M125" s="48">
        <f>IF(Tabela1[[#This Row],[NM]]="",ROUND(Tabela1[[#This Row],[Valor]]*$O$13,2),Tabela1[[#This Row],[Valor]])</f>
        <v>44650.31</v>
      </c>
    </row>
    <row r="126" spans="1:13" hidden="1" x14ac:dyDescent="0.25">
      <c r="A126" t="s">
        <v>941</v>
      </c>
      <c r="B126" s="38" t="s">
        <v>932</v>
      </c>
      <c r="C126" s="2" t="s">
        <v>24</v>
      </c>
      <c r="D126" s="5" t="s">
        <v>98</v>
      </c>
      <c r="E126" s="8"/>
      <c r="F126" s="11" t="s">
        <v>9</v>
      </c>
      <c r="G126" s="16" t="s">
        <v>102</v>
      </c>
      <c r="H126" s="22">
        <v>42369.363790000003</v>
      </c>
      <c r="I126" s="23"/>
      <c r="J126" s="20"/>
      <c r="K126" s="31"/>
      <c r="L126" s="17" t="s">
        <v>934</v>
      </c>
      <c r="M126" s="48">
        <f>IF(Tabela1[[#This Row],[NM]]="",ROUND(Tabela1[[#This Row],[Valor]]*$O$13,2),Tabela1[[#This Row],[Valor]])</f>
        <v>42369.363790000003</v>
      </c>
    </row>
    <row r="127" spans="1:13" x14ac:dyDescent="0.25">
      <c r="A127"/>
      <c r="B127" s="36" t="s">
        <v>926</v>
      </c>
      <c r="C127" s="2" t="s">
        <v>602</v>
      </c>
      <c r="D127" s="5" t="s">
        <v>627</v>
      </c>
      <c r="E127" s="8" t="s">
        <v>660</v>
      </c>
      <c r="F127" s="11" t="s">
        <v>667</v>
      </c>
      <c r="G127" s="16" t="s">
        <v>668</v>
      </c>
      <c r="H127" s="22">
        <v>51780</v>
      </c>
      <c r="I127" s="23" t="s">
        <v>28</v>
      </c>
      <c r="J127" s="20" t="s">
        <v>29</v>
      </c>
      <c r="K127" s="31">
        <v>0.25</v>
      </c>
      <c r="L127" s="17" t="s">
        <v>934</v>
      </c>
      <c r="M127" s="48">
        <f>IF(Tabela1[[#This Row],[NM]]="",ROUND(Tabela1[[#This Row],[Valor]]*$O$13,2),Tabela1[[#This Row],[Valor]])</f>
        <v>40796.04</v>
      </c>
    </row>
    <row r="128" spans="1:13" x14ac:dyDescent="0.25">
      <c r="A128"/>
      <c r="B128" s="36" t="s">
        <v>931</v>
      </c>
      <c r="C128" s="2" t="s">
        <v>275</v>
      </c>
      <c r="D128" s="5" t="s">
        <v>276</v>
      </c>
      <c r="E128" s="8" t="s">
        <v>280</v>
      </c>
      <c r="F128" s="11" t="s">
        <v>282</v>
      </c>
      <c r="G128" s="16" t="s">
        <v>283</v>
      </c>
      <c r="H128" s="22">
        <v>51186</v>
      </c>
      <c r="I128" s="23" t="s">
        <v>29</v>
      </c>
      <c r="J128" s="20" t="s">
        <v>29</v>
      </c>
      <c r="K128" s="31">
        <v>0.25</v>
      </c>
      <c r="L128" s="17" t="s">
        <v>934</v>
      </c>
      <c r="M128" s="48">
        <f>IF(Tabela1[[#This Row],[NM]]="",ROUND(Tabela1[[#This Row],[Valor]]*$O$13,2),Tabela1[[#This Row],[Valor]])</f>
        <v>40328.04</v>
      </c>
    </row>
    <row r="129" spans="1:13" x14ac:dyDescent="0.25">
      <c r="A129"/>
      <c r="B129" s="36" t="s">
        <v>931</v>
      </c>
      <c r="C129" s="2" t="s">
        <v>275</v>
      </c>
      <c r="D129" s="5" t="s">
        <v>362</v>
      </c>
      <c r="E129" s="8" t="s">
        <v>365</v>
      </c>
      <c r="F129" s="11" t="s">
        <v>363</v>
      </c>
      <c r="G129" s="16" t="s">
        <v>368</v>
      </c>
      <c r="H129" s="22">
        <v>48000</v>
      </c>
      <c r="I129" s="23" t="s">
        <v>29</v>
      </c>
      <c r="J129" s="20" t="s">
        <v>29</v>
      </c>
      <c r="K129" s="31">
        <v>0.25</v>
      </c>
      <c r="L129" s="17" t="s">
        <v>934</v>
      </c>
      <c r="M129" s="48">
        <f>IF(Tabela1[[#This Row],[NM]]="",ROUND(Tabela1[[#This Row],[Valor]]*$O$13,2),Tabela1[[#This Row],[Valor]])</f>
        <v>37817.879999999997</v>
      </c>
    </row>
    <row r="130" spans="1:13" hidden="1" x14ac:dyDescent="0.25">
      <c r="A130" t="s">
        <v>941</v>
      </c>
      <c r="B130" s="38" t="s">
        <v>921</v>
      </c>
      <c r="C130" s="2" t="s">
        <v>800</v>
      </c>
      <c r="D130" s="5" t="s">
        <v>892</v>
      </c>
      <c r="E130" s="8"/>
      <c r="F130" s="11" t="s">
        <v>9</v>
      </c>
      <c r="G130" s="16" t="s">
        <v>102</v>
      </c>
      <c r="H130" s="22">
        <v>35483.015489999998</v>
      </c>
      <c r="I130" s="23"/>
      <c r="J130" s="20"/>
      <c r="K130" s="31"/>
      <c r="L130" s="17" t="s">
        <v>934</v>
      </c>
      <c r="M130" s="48">
        <f>IF(Tabela1[[#This Row],[NM]]="",ROUND(Tabela1[[#This Row],[Valor]]*$O$13,2),Tabela1[[#This Row],[Valor]])</f>
        <v>35483.015489999998</v>
      </c>
    </row>
    <row r="131" spans="1:13" x14ac:dyDescent="0.25">
      <c r="A131"/>
      <c r="B131" s="36" t="s">
        <v>924</v>
      </c>
      <c r="C131" s="2" t="s">
        <v>376</v>
      </c>
      <c r="D131" s="5" t="s">
        <v>416</v>
      </c>
      <c r="E131" s="8" t="s">
        <v>421</v>
      </c>
      <c r="F131" s="11" t="s">
        <v>419</v>
      </c>
      <c r="G131" s="16" t="s">
        <v>420</v>
      </c>
      <c r="H131" s="22">
        <v>45000</v>
      </c>
      <c r="I131" s="23" t="s">
        <v>29</v>
      </c>
      <c r="J131" s="20" t="s">
        <v>29</v>
      </c>
      <c r="K131" s="31">
        <v>0.25</v>
      </c>
      <c r="L131" s="17" t="s">
        <v>934</v>
      </c>
      <c r="M131" s="48">
        <f>IF(Tabela1[[#This Row],[NM]]="",ROUND(Tabela1[[#This Row],[Valor]]*$O$13,2),Tabela1[[#This Row],[Valor]])</f>
        <v>35454.26</v>
      </c>
    </row>
    <row r="132" spans="1:13" x14ac:dyDescent="0.25">
      <c r="A132"/>
      <c r="B132" s="36" t="s">
        <v>927</v>
      </c>
      <c r="C132" s="2" t="s">
        <v>24</v>
      </c>
      <c r="D132" s="5" t="s">
        <v>25</v>
      </c>
      <c r="E132" s="8" t="s">
        <v>9</v>
      </c>
      <c r="F132" s="11" t="s">
        <v>26</v>
      </c>
      <c r="G132" s="16" t="s">
        <v>27</v>
      </c>
      <c r="H132" s="22">
        <v>45000</v>
      </c>
      <c r="I132" s="23" t="s">
        <v>28</v>
      </c>
      <c r="J132" s="20" t="s">
        <v>29</v>
      </c>
      <c r="K132" s="31">
        <v>0.25</v>
      </c>
      <c r="L132" s="17" t="s">
        <v>934</v>
      </c>
      <c r="M132" s="48">
        <f>IF(Tabela1[[#This Row],[NM]]="",ROUND(Tabela1[[#This Row],[Valor]]*$O$13,2),Tabela1[[#This Row],[Valor]])</f>
        <v>35454.26</v>
      </c>
    </row>
    <row r="133" spans="1:13" hidden="1" x14ac:dyDescent="0.25">
      <c r="A133" t="s">
        <v>941</v>
      </c>
      <c r="B133" s="38" t="s">
        <v>924</v>
      </c>
      <c r="C133" s="2" t="s">
        <v>376</v>
      </c>
      <c r="D133" s="5" t="s">
        <v>98</v>
      </c>
      <c r="E133" s="8"/>
      <c r="F133" s="11" t="s">
        <v>9</v>
      </c>
      <c r="G133" s="16" t="s">
        <v>102</v>
      </c>
      <c r="H133" s="22">
        <v>35308.040860000001</v>
      </c>
      <c r="I133" s="23"/>
      <c r="J133" s="20"/>
      <c r="K133" s="31"/>
      <c r="L133" s="17" t="s">
        <v>934</v>
      </c>
      <c r="M133" s="48">
        <f>IF(Tabela1[[#This Row],[NM]]="",ROUND(Tabela1[[#This Row],[Valor]]*$O$13,2),Tabela1[[#This Row],[Valor]])</f>
        <v>35308.040860000001</v>
      </c>
    </row>
    <row r="134" spans="1:13" hidden="1" x14ac:dyDescent="0.25">
      <c r="A134" t="s">
        <v>941</v>
      </c>
      <c r="B134" s="38" t="s">
        <v>924</v>
      </c>
      <c r="C134" s="2" t="s">
        <v>691</v>
      </c>
      <c r="D134" s="5" t="s">
        <v>98</v>
      </c>
      <c r="E134" s="8"/>
      <c r="F134" s="11" t="s">
        <v>9</v>
      </c>
      <c r="G134" s="16" t="s">
        <v>102</v>
      </c>
      <c r="H134" s="22">
        <v>35308.040860000001</v>
      </c>
      <c r="I134" s="23"/>
      <c r="J134" s="20"/>
      <c r="K134" s="47"/>
      <c r="L134" s="17" t="s">
        <v>934</v>
      </c>
      <c r="M134" s="48">
        <f>IF(Tabela1[[#This Row],[NM]]="",ROUND(Tabela1[[#This Row],[Valor]]*$O$13,2),Tabela1[[#This Row],[Valor]])</f>
        <v>35308.040860000001</v>
      </c>
    </row>
    <row r="135" spans="1:13" x14ac:dyDescent="0.25">
      <c r="A135"/>
      <c r="B135" s="36" t="s">
        <v>929</v>
      </c>
      <c r="C135" s="2" t="s">
        <v>111</v>
      </c>
      <c r="D135" s="5" t="s">
        <v>159</v>
      </c>
      <c r="E135" s="8" t="s">
        <v>166</v>
      </c>
      <c r="F135" s="11" t="s">
        <v>163</v>
      </c>
      <c r="G135" s="16" t="s">
        <v>168</v>
      </c>
      <c r="H135" s="22">
        <v>44000</v>
      </c>
      <c r="I135" s="23" t="s">
        <v>36</v>
      </c>
      <c r="J135" s="20" t="s">
        <v>37</v>
      </c>
      <c r="K135" s="31">
        <v>1</v>
      </c>
      <c r="L135" s="17" t="s">
        <v>934</v>
      </c>
      <c r="M135" s="48">
        <f>IF(Tabela1[[#This Row],[NM]]="",ROUND(Tabela1[[#This Row],[Valor]]*$O$13,2),Tabela1[[#This Row],[Valor]])</f>
        <v>34666.39</v>
      </c>
    </row>
    <row r="136" spans="1:13" x14ac:dyDescent="0.25">
      <c r="A136"/>
      <c r="B136" s="36" t="s">
        <v>929</v>
      </c>
      <c r="C136" s="2" t="s">
        <v>111</v>
      </c>
      <c r="D136" s="5" t="s">
        <v>227</v>
      </c>
      <c r="E136" s="8" t="s">
        <v>230</v>
      </c>
      <c r="F136" s="11" t="s">
        <v>236</v>
      </c>
      <c r="G136" s="16" t="s">
        <v>237</v>
      </c>
      <c r="H136" s="22">
        <v>42200</v>
      </c>
      <c r="I136" s="23" t="s">
        <v>28</v>
      </c>
      <c r="J136" s="20" t="s">
        <v>32</v>
      </c>
      <c r="K136" s="31">
        <v>0.5</v>
      </c>
      <c r="L136" s="17" t="s">
        <v>934</v>
      </c>
      <c r="M136" s="48">
        <f>IF(Tabela1[[#This Row],[NM]]="",ROUND(Tabela1[[#This Row],[Valor]]*$O$13,2),Tabela1[[#This Row],[Valor]])</f>
        <v>33248.22</v>
      </c>
    </row>
    <row r="137" spans="1:13" hidden="1" x14ac:dyDescent="0.25">
      <c r="A137" t="s">
        <v>941</v>
      </c>
      <c r="B137" s="38" t="s">
        <v>921</v>
      </c>
      <c r="C137" s="2" t="s">
        <v>800</v>
      </c>
      <c r="D137" s="5" t="s">
        <v>892</v>
      </c>
      <c r="E137" s="8"/>
      <c r="F137" s="11" t="s">
        <v>9</v>
      </c>
      <c r="G137" s="16" t="s">
        <v>101</v>
      </c>
      <c r="H137" s="22">
        <v>33087.599999999999</v>
      </c>
      <c r="I137" s="23"/>
      <c r="J137" s="20"/>
      <c r="K137" s="31"/>
      <c r="L137" s="17" t="s">
        <v>934</v>
      </c>
      <c r="M137" s="48">
        <f>IF(Tabela1[[#This Row],[NM]]="",ROUND(Tabela1[[#This Row],[Valor]]*$O$13,2),Tabela1[[#This Row],[Valor]])</f>
        <v>33087.599999999999</v>
      </c>
    </row>
    <row r="138" spans="1:13" x14ac:dyDescent="0.25">
      <c r="A138"/>
      <c r="B138" s="36" t="s">
        <v>922</v>
      </c>
      <c r="C138" s="2" t="s">
        <v>13</v>
      </c>
      <c r="D138" s="5" t="s">
        <v>13</v>
      </c>
      <c r="E138" s="8" t="s">
        <v>9</v>
      </c>
      <c r="F138" s="11" t="s">
        <v>9</v>
      </c>
      <c r="G138" s="16" t="s">
        <v>13</v>
      </c>
      <c r="H138" s="22">
        <v>41405</v>
      </c>
      <c r="I138" s="23" t="s">
        <v>9</v>
      </c>
      <c r="J138" s="20"/>
      <c r="K138" s="12"/>
      <c r="L138" s="17" t="s">
        <v>934</v>
      </c>
      <c r="M138" s="48">
        <f>IF(Tabela1[[#This Row],[NM]]="",ROUND(Tabela1[[#This Row],[Valor]]*$O$13,2),Tabela1[[#This Row],[Valor]])</f>
        <v>32621.86</v>
      </c>
    </row>
    <row r="139" spans="1:13" x14ac:dyDescent="0.25">
      <c r="A139"/>
      <c r="B139" s="36" t="s">
        <v>931</v>
      </c>
      <c r="C139" s="2" t="s">
        <v>275</v>
      </c>
      <c r="D139" s="5" t="s">
        <v>351</v>
      </c>
      <c r="E139" s="8" t="s">
        <v>354</v>
      </c>
      <c r="F139" s="11" t="s">
        <v>357</v>
      </c>
      <c r="G139" s="16" t="s">
        <v>361</v>
      </c>
      <c r="H139" s="22">
        <v>40000</v>
      </c>
      <c r="I139" s="23" t="s">
        <v>29</v>
      </c>
      <c r="J139" s="20" t="s">
        <v>29</v>
      </c>
      <c r="K139" s="31">
        <v>0.25</v>
      </c>
      <c r="L139" s="17" t="s">
        <v>934</v>
      </c>
      <c r="M139" s="48">
        <f>IF(Tabela1[[#This Row],[NM]]="",ROUND(Tabela1[[#This Row],[Valor]]*$O$13,2),Tabela1[[#This Row],[Valor]])</f>
        <v>31514.9</v>
      </c>
    </row>
    <row r="140" spans="1:13" x14ac:dyDescent="0.25">
      <c r="A140"/>
      <c r="B140" s="36" t="s">
        <v>929</v>
      </c>
      <c r="C140" s="2" t="s">
        <v>111</v>
      </c>
      <c r="D140" s="5" t="s">
        <v>260</v>
      </c>
      <c r="E140" s="8" t="s">
        <v>263</v>
      </c>
      <c r="F140" s="11" t="s">
        <v>261</v>
      </c>
      <c r="G140" s="16" t="s">
        <v>272</v>
      </c>
      <c r="H140" s="22">
        <v>40000</v>
      </c>
      <c r="I140" s="23" t="s">
        <v>29</v>
      </c>
      <c r="J140" s="20" t="s">
        <v>29</v>
      </c>
      <c r="K140" s="31">
        <v>0.25</v>
      </c>
      <c r="L140" s="17" t="s">
        <v>934</v>
      </c>
      <c r="M140" s="48">
        <f>IF(Tabela1[[#This Row],[NM]]="",ROUND(Tabela1[[#This Row],[Valor]]*$O$13,2),Tabela1[[#This Row],[Valor]])</f>
        <v>31514.9</v>
      </c>
    </row>
    <row r="141" spans="1:13" x14ac:dyDescent="0.25">
      <c r="A141"/>
      <c r="B141" s="36" t="s">
        <v>927</v>
      </c>
      <c r="C141" s="2" t="s">
        <v>24</v>
      </c>
      <c r="D141" s="5" t="s">
        <v>103</v>
      </c>
      <c r="E141" s="8" t="s">
        <v>108</v>
      </c>
      <c r="F141" s="11" t="s">
        <v>106</v>
      </c>
      <c r="G141" s="16" t="s">
        <v>107</v>
      </c>
      <c r="H141" s="22">
        <v>36000</v>
      </c>
      <c r="I141" s="23" t="s">
        <v>28</v>
      </c>
      <c r="J141" s="20" t="s">
        <v>36</v>
      </c>
      <c r="K141" s="31">
        <v>0.15</v>
      </c>
      <c r="L141" s="17" t="s">
        <v>934</v>
      </c>
      <c r="M141" s="48">
        <f>IF(Tabela1[[#This Row],[NM]]="",ROUND(Tabela1[[#This Row],[Valor]]*$O$13,2),Tabela1[[#This Row],[Valor]])</f>
        <v>28363.41</v>
      </c>
    </row>
    <row r="142" spans="1:13" x14ac:dyDescent="0.25">
      <c r="A142"/>
      <c r="B142" s="36" t="s">
        <v>929</v>
      </c>
      <c r="C142" s="2" t="s">
        <v>111</v>
      </c>
      <c r="D142" s="5" t="s">
        <v>145</v>
      </c>
      <c r="E142" s="8" t="s">
        <v>148</v>
      </c>
      <c r="F142" s="11" t="s">
        <v>146</v>
      </c>
      <c r="G142" s="16" t="s">
        <v>156</v>
      </c>
      <c r="H142" s="22">
        <v>36000</v>
      </c>
      <c r="I142" s="23" t="s">
        <v>52</v>
      </c>
      <c r="J142" s="20" t="s">
        <v>37</v>
      </c>
      <c r="K142" s="31">
        <v>0.25</v>
      </c>
      <c r="L142" s="17" t="s">
        <v>934</v>
      </c>
      <c r="M142" s="48">
        <f>IF(Tabela1[[#This Row],[NM]]="",ROUND(Tabela1[[#This Row],[Valor]]*$O$13,2),Tabela1[[#This Row],[Valor]])</f>
        <v>28363.41</v>
      </c>
    </row>
    <row r="143" spans="1:13" hidden="1" x14ac:dyDescent="0.25">
      <c r="A143" t="s">
        <v>941</v>
      </c>
      <c r="B143" s="38" t="s">
        <v>932</v>
      </c>
      <c r="C143" s="2" t="s">
        <v>24</v>
      </c>
      <c r="D143" s="5" t="s">
        <v>98</v>
      </c>
      <c r="E143" s="8"/>
      <c r="F143" s="11" t="s">
        <v>9</v>
      </c>
      <c r="G143" s="16" t="s">
        <v>101</v>
      </c>
      <c r="H143" s="22">
        <v>28360.799999999999</v>
      </c>
      <c r="I143" s="23"/>
      <c r="J143" s="20"/>
      <c r="K143" s="31"/>
      <c r="L143" s="17" t="s">
        <v>934</v>
      </c>
      <c r="M143" s="48">
        <f>IF(Tabela1[[#This Row],[NM]]="",ROUND(Tabela1[[#This Row],[Valor]]*$O$13,2),Tabela1[[#This Row],[Valor]])</f>
        <v>28360.799999999999</v>
      </c>
    </row>
    <row r="144" spans="1:13" hidden="1" x14ac:dyDescent="0.25">
      <c r="A144" t="s">
        <v>941</v>
      </c>
      <c r="B144" s="38" t="s">
        <v>923</v>
      </c>
      <c r="C144" s="2" t="s">
        <v>758</v>
      </c>
      <c r="D144" s="5" t="s">
        <v>98</v>
      </c>
      <c r="E144" s="8"/>
      <c r="F144" s="11" t="s">
        <v>9</v>
      </c>
      <c r="G144" s="16" t="s">
        <v>101</v>
      </c>
      <c r="H144" s="22">
        <v>28360.799999999999</v>
      </c>
      <c r="I144" s="23"/>
      <c r="J144" s="20"/>
      <c r="K144" s="31"/>
      <c r="L144" s="17" t="s">
        <v>934</v>
      </c>
      <c r="M144" s="48">
        <f>IF(Tabela1[[#This Row],[NM]]="",ROUND(Tabela1[[#This Row],[Valor]]*$O$13,2),Tabela1[[#This Row],[Valor]])</f>
        <v>28360.799999999999</v>
      </c>
    </row>
    <row r="145" spans="1:13" x14ac:dyDescent="0.25">
      <c r="A145"/>
      <c r="B145" s="36" t="s">
        <v>930</v>
      </c>
      <c r="C145" s="2" t="s">
        <v>800</v>
      </c>
      <c r="D145" s="5" t="s">
        <v>873</v>
      </c>
      <c r="E145" s="8" t="s">
        <v>880</v>
      </c>
      <c r="F145" s="11" t="s">
        <v>878</v>
      </c>
      <c r="G145" s="16" t="s">
        <v>886</v>
      </c>
      <c r="H145" s="22">
        <v>35900</v>
      </c>
      <c r="I145" s="23" t="s">
        <v>37</v>
      </c>
      <c r="J145" s="20" t="s">
        <v>32</v>
      </c>
      <c r="K145" s="31">
        <v>0.2</v>
      </c>
      <c r="L145" s="17" t="s">
        <v>934</v>
      </c>
      <c r="M145" s="48">
        <f>IF(Tabela1[[#This Row],[NM]]="",ROUND(Tabela1[[#This Row],[Valor]]*$O$13,2),Tabela1[[#This Row],[Valor]])</f>
        <v>28284.62</v>
      </c>
    </row>
    <row r="146" spans="1:13" x14ac:dyDescent="0.25">
      <c r="A146"/>
      <c r="B146" s="36" t="s">
        <v>931</v>
      </c>
      <c r="C146" s="2" t="s">
        <v>275</v>
      </c>
      <c r="D146" s="5" t="s">
        <v>342</v>
      </c>
      <c r="E146" s="8" t="s">
        <v>345</v>
      </c>
      <c r="F146" s="11" t="s">
        <v>348</v>
      </c>
      <c r="G146" s="16" t="s">
        <v>349</v>
      </c>
      <c r="H146" s="22">
        <v>35000</v>
      </c>
      <c r="I146" s="23" t="s">
        <v>29</v>
      </c>
      <c r="J146" s="20" t="s">
        <v>32</v>
      </c>
      <c r="K146" s="31">
        <v>0.25</v>
      </c>
      <c r="L146" s="17" t="s">
        <v>934</v>
      </c>
      <c r="M146" s="48">
        <f>IF(Tabela1[[#This Row],[NM]]="",ROUND(Tabela1[[#This Row],[Valor]]*$O$13,2),Tabela1[[#This Row],[Valor]])</f>
        <v>27575.54</v>
      </c>
    </row>
    <row r="147" spans="1:13" x14ac:dyDescent="0.25">
      <c r="A147"/>
      <c r="B147" s="36" t="s">
        <v>929</v>
      </c>
      <c r="C147" s="2" t="s">
        <v>111</v>
      </c>
      <c r="D147" s="5" t="s">
        <v>125</v>
      </c>
      <c r="E147" s="8" t="s">
        <v>129</v>
      </c>
      <c r="F147" s="11" t="s">
        <v>140</v>
      </c>
      <c r="G147" s="16" t="s">
        <v>142</v>
      </c>
      <c r="H147" s="22">
        <v>35000</v>
      </c>
      <c r="I147" s="23" t="s">
        <v>29</v>
      </c>
      <c r="J147" s="20" t="s">
        <v>29</v>
      </c>
      <c r="K147" s="31">
        <v>0.25</v>
      </c>
      <c r="L147" s="17" t="s">
        <v>934</v>
      </c>
      <c r="M147" s="48">
        <f>IF(Tabela1[[#This Row],[NM]]="",ROUND(Tabela1[[#This Row],[Valor]]*$O$13,2),Tabela1[[#This Row],[Valor]])</f>
        <v>27575.54</v>
      </c>
    </row>
    <row r="148" spans="1:13" x14ac:dyDescent="0.25">
      <c r="A148"/>
      <c r="B148" s="36" t="s">
        <v>926</v>
      </c>
      <c r="C148" s="2" t="s">
        <v>602</v>
      </c>
      <c r="D148" s="5" t="s">
        <v>672</v>
      </c>
      <c r="E148" s="8" t="s">
        <v>9</v>
      </c>
      <c r="F148" s="11" t="s">
        <v>9</v>
      </c>
      <c r="G148" s="16" t="s">
        <v>682</v>
      </c>
      <c r="H148" s="22">
        <v>32000</v>
      </c>
      <c r="I148" s="23" t="s">
        <v>9</v>
      </c>
      <c r="J148" s="32">
        <v>0.25</v>
      </c>
      <c r="K148" s="31">
        <v>0.25</v>
      </c>
      <c r="L148" s="17" t="s">
        <v>934</v>
      </c>
      <c r="M148" s="48">
        <f>IF(Tabela1[[#This Row],[NM]]="",ROUND(Tabela1[[#This Row],[Valor]]*$O$13,2),Tabela1[[#This Row],[Valor]])</f>
        <v>25211.919999999998</v>
      </c>
    </row>
    <row r="149" spans="1:13" x14ac:dyDescent="0.25">
      <c r="A149"/>
      <c r="B149" s="36" t="s">
        <v>932</v>
      </c>
      <c r="C149" s="2" t="s">
        <v>800</v>
      </c>
      <c r="D149" s="5" t="s">
        <v>826</v>
      </c>
      <c r="E149" s="8" t="s">
        <v>829</v>
      </c>
      <c r="F149" s="11" t="s">
        <v>833</v>
      </c>
      <c r="G149" s="16" t="s">
        <v>848</v>
      </c>
      <c r="H149" s="22">
        <v>32000</v>
      </c>
      <c r="I149" s="23" t="s">
        <v>29</v>
      </c>
      <c r="J149" s="20" t="s">
        <v>29</v>
      </c>
      <c r="K149" s="31">
        <v>0.25</v>
      </c>
      <c r="L149" s="17" t="s">
        <v>934</v>
      </c>
      <c r="M149" s="48">
        <f>IF(Tabela1[[#This Row],[NM]]="",ROUND(Tabela1[[#This Row],[Valor]]*$O$13,2),Tabela1[[#This Row],[Valor]])</f>
        <v>25211.919999999998</v>
      </c>
    </row>
    <row r="150" spans="1:13" x14ac:dyDescent="0.25">
      <c r="A150"/>
      <c r="B150" s="36" t="s">
        <v>931</v>
      </c>
      <c r="C150" s="2" t="s">
        <v>275</v>
      </c>
      <c r="D150" s="5" t="s">
        <v>276</v>
      </c>
      <c r="E150" s="8" t="s">
        <v>280</v>
      </c>
      <c r="F150" s="11" t="s">
        <v>277</v>
      </c>
      <c r="G150" s="16" t="s">
        <v>281</v>
      </c>
      <c r="H150" s="22">
        <v>30599</v>
      </c>
      <c r="I150" s="23" t="s">
        <v>279</v>
      </c>
      <c r="J150" s="20" t="s">
        <v>29</v>
      </c>
      <c r="K150" s="31">
        <v>0.25</v>
      </c>
      <c r="L150" s="17" t="s">
        <v>934</v>
      </c>
      <c r="M150" s="48">
        <f>IF(Tabela1[[#This Row],[NM]]="",ROUND(Tabela1[[#This Row],[Valor]]*$O$13,2),Tabela1[[#This Row],[Valor]])</f>
        <v>24108.11</v>
      </c>
    </row>
    <row r="151" spans="1:13" x14ac:dyDescent="0.25">
      <c r="A151"/>
      <c r="B151" s="36" t="s">
        <v>924</v>
      </c>
      <c r="C151" s="2" t="s">
        <v>376</v>
      </c>
      <c r="D151" s="5" t="s">
        <v>377</v>
      </c>
      <c r="E151" s="8" t="s">
        <v>381</v>
      </c>
      <c r="F151" s="11" t="s">
        <v>379</v>
      </c>
      <c r="G151" s="16" t="s">
        <v>380</v>
      </c>
      <c r="H151" s="22">
        <v>30000</v>
      </c>
      <c r="I151" s="23" t="s">
        <v>243</v>
      </c>
      <c r="J151" s="20" t="s">
        <v>243</v>
      </c>
      <c r="K151" s="31">
        <v>0.33</v>
      </c>
      <c r="L151" s="17" t="s">
        <v>934</v>
      </c>
      <c r="M151" s="48">
        <f>IF(Tabela1[[#This Row],[NM]]="",ROUND(Tabela1[[#This Row],[Valor]]*$O$13,2),Tabela1[[#This Row],[Valor]])</f>
        <v>23636.18</v>
      </c>
    </row>
    <row r="152" spans="1:13" x14ac:dyDescent="0.25">
      <c r="A152"/>
      <c r="B152" s="36" t="s">
        <v>932</v>
      </c>
      <c r="C152" s="2" t="s">
        <v>800</v>
      </c>
      <c r="D152" s="5" t="s">
        <v>826</v>
      </c>
      <c r="E152" s="8" t="s">
        <v>829</v>
      </c>
      <c r="F152" s="11" t="s">
        <v>833</v>
      </c>
      <c r="G152" s="16" t="s">
        <v>834</v>
      </c>
      <c r="H152" s="22">
        <v>30000</v>
      </c>
      <c r="I152" s="23" t="s">
        <v>29</v>
      </c>
      <c r="J152" s="20" t="s">
        <v>29</v>
      </c>
      <c r="K152" s="31">
        <v>0.25</v>
      </c>
      <c r="L152" s="17" t="s">
        <v>934</v>
      </c>
      <c r="M152" s="48">
        <f>IF(Tabela1[[#This Row],[NM]]="",ROUND(Tabela1[[#This Row],[Valor]]*$O$13,2),Tabela1[[#This Row],[Valor]])</f>
        <v>23636.18</v>
      </c>
    </row>
    <row r="153" spans="1:13" x14ac:dyDescent="0.25">
      <c r="A153"/>
      <c r="B153" s="36" t="s">
        <v>927</v>
      </c>
      <c r="C153" s="2" t="s">
        <v>24</v>
      </c>
      <c r="D153" s="5" t="s">
        <v>25</v>
      </c>
      <c r="E153" s="8" t="s">
        <v>33</v>
      </c>
      <c r="F153" s="11" t="s">
        <v>30</v>
      </c>
      <c r="G153" s="16" t="s">
        <v>31</v>
      </c>
      <c r="H153" s="22">
        <v>30000</v>
      </c>
      <c r="I153" s="23" t="s">
        <v>32</v>
      </c>
      <c r="J153" s="20" t="s">
        <v>32</v>
      </c>
      <c r="K153" s="31">
        <v>0.25</v>
      </c>
      <c r="L153" s="17" t="s">
        <v>934</v>
      </c>
      <c r="M153" s="48">
        <f>IF(Tabela1[[#This Row],[NM]]="",ROUND(Tabela1[[#This Row],[Valor]]*$O$13,2),Tabela1[[#This Row],[Valor]])</f>
        <v>23636.18</v>
      </c>
    </row>
    <row r="154" spans="1:13" x14ac:dyDescent="0.25">
      <c r="A154"/>
      <c r="B154" s="36" t="s">
        <v>930</v>
      </c>
      <c r="C154" s="2" t="s">
        <v>16</v>
      </c>
      <c r="D154" s="5" t="s">
        <v>16</v>
      </c>
      <c r="E154" s="8" t="s">
        <v>9</v>
      </c>
      <c r="F154" s="11" t="s">
        <v>9</v>
      </c>
      <c r="G154" s="16" t="s">
        <v>16</v>
      </c>
      <c r="H154" s="22">
        <v>30000</v>
      </c>
      <c r="I154" s="23" t="s">
        <v>9</v>
      </c>
      <c r="J154" s="20"/>
      <c r="K154" s="12"/>
      <c r="L154" s="17" t="s">
        <v>934</v>
      </c>
      <c r="M154" s="48">
        <f>IF(Tabela1[[#This Row],[NM]]="",ROUND(Tabela1[[#This Row],[Valor]]*$O$13,2),Tabela1[[#This Row],[Valor]])</f>
        <v>23636.18</v>
      </c>
    </row>
    <row r="155" spans="1:13" x14ac:dyDescent="0.25">
      <c r="A155"/>
      <c r="B155" s="36" t="s">
        <v>930</v>
      </c>
      <c r="C155" s="2" t="s">
        <v>800</v>
      </c>
      <c r="D155" s="5" t="s">
        <v>873</v>
      </c>
      <c r="E155" s="8" t="s">
        <v>877</v>
      </c>
      <c r="F155" s="11" t="s">
        <v>878</v>
      </c>
      <c r="G155" s="16" t="s">
        <v>886</v>
      </c>
      <c r="H155" s="22">
        <v>30000</v>
      </c>
      <c r="I155" s="23" t="s">
        <v>37</v>
      </c>
      <c r="J155" s="20" t="s">
        <v>32</v>
      </c>
      <c r="K155" s="31">
        <v>0.2</v>
      </c>
      <c r="L155" s="17" t="s">
        <v>934</v>
      </c>
      <c r="M155" s="48">
        <f>IF(Tabela1[[#This Row],[NM]]="",ROUND(Tabela1[[#This Row],[Valor]]*$O$13,2),Tabela1[[#This Row],[Valor]])</f>
        <v>23636.18</v>
      </c>
    </row>
    <row r="156" spans="1:13" x14ac:dyDescent="0.25">
      <c r="A156"/>
      <c r="B156" s="36" t="s">
        <v>931</v>
      </c>
      <c r="C156" s="2" t="s">
        <v>275</v>
      </c>
      <c r="D156" s="5" t="s">
        <v>342</v>
      </c>
      <c r="E156" s="8" t="s">
        <v>345</v>
      </c>
      <c r="F156" s="11" t="s">
        <v>346</v>
      </c>
      <c r="G156" s="16" t="s">
        <v>347</v>
      </c>
      <c r="H156" s="22">
        <v>30000</v>
      </c>
      <c r="I156" s="23" t="s">
        <v>29</v>
      </c>
      <c r="J156" s="20" t="s">
        <v>32</v>
      </c>
      <c r="K156" s="31">
        <v>0.25</v>
      </c>
      <c r="L156" s="17" t="s">
        <v>934</v>
      </c>
      <c r="M156" s="48">
        <f>IF(Tabela1[[#This Row],[NM]]="",ROUND(Tabela1[[#This Row],[Valor]]*$O$13,2),Tabela1[[#This Row],[Valor]])</f>
        <v>23636.18</v>
      </c>
    </row>
    <row r="157" spans="1:13" x14ac:dyDescent="0.25">
      <c r="A157"/>
      <c r="B157" s="36" t="s">
        <v>931</v>
      </c>
      <c r="C157" s="2" t="s">
        <v>275</v>
      </c>
      <c r="D157" s="5" t="s">
        <v>320</v>
      </c>
      <c r="E157" s="8" t="s">
        <v>332</v>
      </c>
      <c r="F157" s="11" t="s">
        <v>340</v>
      </c>
      <c r="G157" s="16" t="s">
        <v>341</v>
      </c>
      <c r="H157" s="22">
        <v>30000</v>
      </c>
      <c r="I157" s="23" t="s">
        <v>52</v>
      </c>
      <c r="J157" s="20" t="s">
        <v>52</v>
      </c>
      <c r="K157" s="31">
        <v>0.25</v>
      </c>
      <c r="L157" s="17" t="s">
        <v>934</v>
      </c>
      <c r="M157" s="48">
        <f>IF(Tabela1[[#This Row],[NM]]="",ROUND(Tabela1[[#This Row],[Valor]]*$O$13,2),Tabela1[[#This Row],[Valor]])</f>
        <v>23636.18</v>
      </c>
    </row>
    <row r="158" spans="1:13" x14ac:dyDescent="0.25">
      <c r="A158"/>
      <c r="B158" s="36" t="s">
        <v>928</v>
      </c>
      <c r="C158" s="2" t="s">
        <v>800</v>
      </c>
      <c r="D158" s="5" t="s">
        <v>861</v>
      </c>
      <c r="E158" s="8" t="s">
        <v>868</v>
      </c>
      <c r="F158" s="11" t="s">
        <v>866</v>
      </c>
      <c r="G158" s="16" t="s">
        <v>867</v>
      </c>
      <c r="H158" s="22">
        <v>30000</v>
      </c>
      <c r="I158" s="23" t="s">
        <v>28</v>
      </c>
      <c r="J158" s="32"/>
      <c r="K158" s="31">
        <v>1</v>
      </c>
      <c r="L158" s="17" t="s">
        <v>934</v>
      </c>
      <c r="M158" s="48">
        <f>IF(Tabela1[[#This Row],[NM]]="",ROUND(Tabela1[[#This Row],[Valor]]*$O$13,2),Tabela1[[#This Row],[Valor]])</f>
        <v>23636.18</v>
      </c>
    </row>
    <row r="159" spans="1:13" x14ac:dyDescent="0.25">
      <c r="A159"/>
      <c r="B159" s="36" t="s">
        <v>925</v>
      </c>
      <c r="C159" s="2" t="s">
        <v>453</v>
      </c>
      <c r="D159" s="5" t="s">
        <v>465</v>
      </c>
      <c r="E159" s="8" t="s">
        <v>9</v>
      </c>
      <c r="F159" s="11" t="s">
        <v>466</v>
      </c>
      <c r="G159" s="16" t="s">
        <v>467</v>
      </c>
      <c r="H159" s="22">
        <v>28498.932000000001</v>
      </c>
      <c r="I159" s="23" t="s">
        <v>28</v>
      </c>
      <c r="J159" s="20" t="s">
        <v>29</v>
      </c>
      <c r="K159" s="31">
        <v>0.25</v>
      </c>
      <c r="L159" s="17" t="s">
        <v>934</v>
      </c>
      <c r="M159" s="48">
        <f>IF(Tabela1[[#This Row],[NM]]="",ROUND(Tabela1[[#This Row],[Valor]]*$O$13,2),Tabela1[[#This Row],[Valor]])</f>
        <v>22453.52</v>
      </c>
    </row>
    <row r="160" spans="1:13" x14ac:dyDescent="0.25">
      <c r="A160"/>
      <c r="B160" s="36" t="s">
        <v>926</v>
      </c>
      <c r="C160" s="2" t="s">
        <v>602</v>
      </c>
      <c r="D160" s="5" t="s">
        <v>672</v>
      </c>
      <c r="E160" s="8" t="s">
        <v>9</v>
      </c>
      <c r="F160" s="11" t="s">
        <v>9</v>
      </c>
      <c r="G160" s="16" t="s">
        <v>680</v>
      </c>
      <c r="H160" s="22">
        <v>27000</v>
      </c>
      <c r="I160" s="23" t="s">
        <v>9</v>
      </c>
      <c r="J160" s="32">
        <v>0.25</v>
      </c>
      <c r="K160" s="31">
        <v>0.25</v>
      </c>
      <c r="L160" s="17" t="s">
        <v>934</v>
      </c>
      <c r="M160" s="48">
        <f>IF(Tabela1[[#This Row],[NM]]="",ROUND(Tabela1[[#This Row],[Valor]]*$O$13,2),Tabela1[[#This Row],[Valor]])</f>
        <v>21272.560000000001</v>
      </c>
    </row>
    <row r="161" spans="1:13" x14ac:dyDescent="0.25">
      <c r="A161"/>
      <c r="B161" s="36" t="s">
        <v>929</v>
      </c>
      <c r="C161" s="2" t="s">
        <v>111</v>
      </c>
      <c r="D161" s="5" t="s">
        <v>145</v>
      </c>
      <c r="E161" s="8" t="s">
        <v>148</v>
      </c>
      <c r="F161" s="11" t="s">
        <v>150</v>
      </c>
      <c r="G161" s="16" t="s">
        <v>151</v>
      </c>
      <c r="H161" s="22">
        <v>26400</v>
      </c>
      <c r="I161" s="23" t="s">
        <v>29</v>
      </c>
      <c r="J161" s="20" t="s">
        <v>152</v>
      </c>
      <c r="K161" s="31">
        <v>0.25</v>
      </c>
      <c r="L161" s="17" t="s">
        <v>934</v>
      </c>
      <c r="M161" s="48">
        <f>IF(Tabela1[[#This Row],[NM]]="",ROUND(Tabela1[[#This Row],[Valor]]*$O$13,2),Tabela1[[#This Row],[Valor]])</f>
        <v>20799.830000000002</v>
      </c>
    </row>
    <row r="162" spans="1:13" x14ac:dyDescent="0.25">
      <c r="A162"/>
      <c r="B162" s="36" t="s">
        <v>931</v>
      </c>
      <c r="C162" s="2" t="s">
        <v>275</v>
      </c>
      <c r="D162" s="5" t="s">
        <v>362</v>
      </c>
      <c r="E162" s="8" t="s">
        <v>365</v>
      </c>
      <c r="F162" s="11" t="s">
        <v>363</v>
      </c>
      <c r="G162" s="16" t="s">
        <v>366</v>
      </c>
      <c r="H162" s="22">
        <v>26315</v>
      </c>
      <c r="I162" s="23" t="s">
        <v>29</v>
      </c>
      <c r="J162" s="20" t="s">
        <v>29</v>
      </c>
      <c r="K162" s="31">
        <v>0.25</v>
      </c>
      <c r="L162" s="17" t="s">
        <v>934</v>
      </c>
      <c r="M162" s="48">
        <f>IF(Tabela1[[#This Row],[NM]]="",ROUND(Tabela1[[#This Row],[Valor]]*$O$13,2),Tabela1[[#This Row],[Valor]])</f>
        <v>20732.86</v>
      </c>
    </row>
    <row r="163" spans="1:13" x14ac:dyDescent="0.25">
      <c r="A163"/>
      <c r="B163" s="36" t="s">
        <v>926</v>
      </c>
      <c r="C163" s="2" t="s">
        <v>20</v>
      </c>
      <c r="D163" s="5" t="s">
        <v>20</v>
      </c>
      <c r="E163" s="8" t="s">
        <v>9</v>
      </c>
      <c r="F163" s="11" t="s">
        <v>9</v>
      </c>
      <c r="G163" s="16" t="s">
        <v>20</v>
      </c>
      <c r="H163" s="22">
        <v>25555</v>
      </c>
      <c r="I163" s="23" t="s">
        <v>9</v>
      </c>
      <c r="J163" s="20"/>
      <c r="K163" s="12"/>
      <c r="L163" s="17" t="s">
        <v>934</v>
      </c>
      <c r="M163" s="48">
        <f>IF(Tabela1[[#This Row],[NM]]="",ROUND(Tabela1[[#This Row],[Valor]]*$O$13,2),Tabela1[[#This Row],[Valor]])</f>
        <v>20134.080000000002</v>
      </c>
    </row>
    <row r="164" spans="1:13" x14ac:dyDescent="0.25">
      <c r="A164"/>
      <c r="B164" s="36" t="s">
        <v>922</v>
      </c>
      <c r="C164" s="2" t="s">
        <v>484</v>
      </c>
      <c r="D164" s="5" t="s">
        <v>568</v>
      </c>
      <c r="E164" s="8" t="s">
        <v>9</v>
      </c>
      <c r="F164" s="11" t="s">
        <v>9</v>
      </c>
      <c r="G164" s="16" t="s">
        <v>570</v>
      </c>
      <c r="H164" s="22">
        <v>25000</v>
      </c>
      <c r="I164" s="23" t="s">
        <v>9</v>
      </c>
      <c r="J164" s="20"/>
      <c r="K164" s="12"/>
      <c r="L164" s="17" t="s">
        <v>934</v>
      </c>
      <c r="M164" s="48">
        <f>IF(Tabela1[[#This Row],[NM]]="",ROUND(Tabela1[[#This Row],[Valor]]*$O$13,2),Tabela1[[#This Row],[Valor]])</f>
        <v>19696.810000000001</v>
      </c>
    </row>
    <row r="165" spans="1:13" x14ac:dyDescent="0.25">
      <c r="A165"/>
      <c r="B165" s="36" t="s">
        <v>932</v>
      </c>
      <c r="C165" s="2" t="s">
        <v>800</v>
      </c>
      <c r="D165" s="5" t="s">
        <v>826</v>
      </c>
      <c r="E165" s="8" t="s">
        <v>829</v>
      </c>
      <c r="F165" s="11" t="s">
        <v>833</v>
      </c>
      <c r="G165" s="16" t="s">
        <v>841</v>
      </c>
      <c r="H165" s="22">
        <v>25000</v>
      </c>
      <c r="I165" s="23" t="s">
        <v>29</v>
      </c>
      <c r="J165" s="20" t="s">
        <v>29</v>
      </c>
      <c r="K165" s="31">
        <v>0.25</v>
      </c>
      <c r="L165" s="17" t="s">
        <v>934</v>
      </c>
      <c r="M165" s="48">
        <f>IF(Tabela1[[#This Row],[NM]]="",ROUND(Tabela1[[#This Row],[Valor]]*$O$13,2),Tabela1[[#This Row],[Valor]])</f>
        <v>19696.810000000001</v>
      </c>
    </row>
    <row r="166" spans="1:13" x14ac:dyDescent="0.25">
      <c r="A166"/>
      <c r="B166" s="36" t="s">
        <v>931</v>
      </c>
      <c r="C166" s="2" t="s">
        <v>275</v>
      </c>
      <c r="D166" s="5" t="s">
        <v>351</v>
      </c>
      <c r="E166" s="8" t="s">
        <v>354</v>
      </c>
      <c r="F166" s="11" t="s">
        <v>352</v>
      </c>
      <c r="G166" s="16" t="s">
        <v>360</v>
      </c>
      <c r="H166" s="22">
        <v>25000</v>
      </c>
      <c r="I166" s="23" t="s">
        <v>29</v>
      </c>
      <c r="J166" s="20" t="s">
        <v>29</v>
      </c>
      <c r="K166" s="31">
        <v>0.25</v>
      </c>
      <c r="L166" s="17" t="s">
        <v>934</v>
      </c>
      <c r="M166" s="48">
        <f>IF(Tabela1[[#This Row],[NM]]="",ROUND(Tabela1[[#This Row],[Valor]]*$O$13,2),Tabela1[[#This Row],[Valor]])</f>
        <v>19696.810000000001</v>
      </c>
    </row>
    <row r="167" spans="1:13" x14ac:dyDescent="0.25">
      <c r="A167"/>
      <c r="B167" s="36" t="s">
        <v>931</v>
      </c>
      <c r="C167" s="2" t="s">
        <v>275</v>
      </c>
      <c r="D167" s="5" t="s">
        <v>351</v>
      </c>
      <c r="E167" s="8" t="s">
        <v>354</v>
      </c>
      <c r="F167" s="11" t="s">
        <v>352</v>
      </c>
      <c r="G167" s="16" t="s">
        <v>353</v>
      </c>
      <c r="H167" s="22">
        <v>25000</v>
      </c>
      <c r="I167" s="23" t="s">
        <v>29</v>
      </c>
      <c r="J167" s="20" t="s">
        <v>29</v>
      </c>
      <c r="K167" s="31">
        <v>0.25</v>
      </c>
      <c r="L167" s="17" t="s">
        <v>934</v>
      </c>
      <c r="M167" s="48">
        <f>IF(Tabela1[[#This Row],[NM]]="",ROUND(Tabela1[[#This Row],[Valor]]*$O$13,2),Tabela1[[#This Row],[Valor]])</f>
        <v>19696.810000000001</v>
      </c>
    </row>
    <row r="168" spans="1:13" x14ac:dyDescent="0.25">
      <c r="A168"/>
      <c r="B168" s="36" t="s">
        <v>925</v>
      </c>
      <c r="C168" s="2" t="s">
        <v>18</v>
      </c>
      <c r="D168" s="5" t="s">
        <v>18</v>
      </c>
      <c r="E168" s="8" t="s">
        <v>9</v>
      </c>
      <c r="F168" s="11" t="s">
        <v>9</v>
      </c>
      <c r="G168" s="16" t="s">
        <v>18</v>
      </c>
      <c r="H168" s="22">
        <v>24860</v>
      </c>
      <c r="I168" s="23" t="s">
        <v>9</v>
      </c>
      <c r="J168" s="20"/>
      <c r="K168" s="31"/>
      <c r="L168" s="17" t="s">
        <v>934</v>
      </c>
      <c r="M168" s="48">
        <f>IF(Tabela1[[#This Row],[NM]]="",ROUND(Tabela1[[#This Row],[Valor]]*$O$13,2),Tabela1[[#This Row],[Valor]])</f>
        <v>19586.509999999998</v>
      </c>
    </row>
    <row r="169" spans="1:13" hidden="1" x14ac:dyDescent="0.25">
      <c r="A169" t="s">
        <v>941</v>
      </c>
      <c r="B169" s="36" t="s">
        <v>922</v>
      </c>
      <c r="C169" s="2" t="s">
        <v>800</v>
      </c>
      <c r="D169" s="5" t="s">
        <v>892</v>
      </c>
      <c r="E169" s="8"/>
      <c r="F169" s="11" t="s">
        <v>9</v>
      </c>
      <c r="G169" s="16" t="s">
        <v>102</v>
      </c>
      <c r="H169" s="22">
        <v>19382.946309999999</v>
      </c>
      <c r="I169" s="23"/>
      <c r="J169" s="20"/>
      <c r="K169" s="31"/>
      <c r="L169" s="17" t="s">
        <v>934</v>
      </c>
      <c r="M169" s="48">
        <f>IF(Tabela1[[#This Row],[NM]]="",ROUND(Tabela1[[#This Row],[Valor]]*$O$13,2),Tabela1[[#This Row],[Valor]])</f>
        <v>19382.946309999999</v>
      </c>
    </row>
    <row r="170" spans="1:13" hidden="1" x14ac:dyDescent="0.25">
      <c r="A170" t="s">
        <v>941</v>
      </c>
      <c r="B170" s="38" t="s">
        <v>926</v>
      </c>
      <c r="C170" s="2" t="s">
        <v>602</v>
      </c>
      <c r="D170" s="5" t="s">
        <v>98</v>
      </c>
      <c r="E170" s="8"/>
      <c r="F170" s="11" t="s">
        <v>9</v>
      </c>
      <c r="G170" s="16" t="s">
        <v>101</v>
      </c>
      <c r="H170" s="22">
        <v>18907.2</v>
      </c>
      <c r="I170" s="23"/>
      <c r="J170" s="20"/>
      <c r="K170" s="31"/>
      <c r="L170" s="17" t="s">
        <v>934</v>
      </c>
      <c r="M170" s="48">
        <f>IF(Tabela1[[#This Row],[NM]]="",ROUND(Tabela1[[#This Row],[Valor]]*$O$13,2),Tabela1[[#This Row],[Valor]])</f>
        <v>18907.2</v>
      </c>
    </row>
    <row r="171" spans="1:13" x14ac:dyDescent="0.25">
      <c r="A171"/>
      <c r="B171" s="36" t="s">
        <v>931</v>
      </c>
      <c r="C171" s="2" t="s">
        <v>275</v>
      </c>
      <c r="D171" s="5" t="s">
        <v>276</v>
      </c>
      <c r="E171" s="8" t="s">
        <v>280</v>
      </c>
      <c r="F171" s="11" t="s">
        <v>293</v>
      </c>
      <c r="G171" s="16" t="s">
        <v>296</v>
      </c>
      <c r="H171" s="22">
        <v>23427</v>
      </c>
      <c r="I171" s="23" t="s">
        <v>9</v>
      </c>
      <c r="J171" s="20" t="s">
        <v>243</v>
      </c>
      <c r="K171" s="31">
        <v>0.33</v>
      </c>
      <c r="L171" s="17" t="s">
        <v>934</v>
      </c>
      <c r="M171" s="48">
        <f>IF(Tabela1[[#This Row],[NM]]="",ROUND(Tabela1[[#This Row],[Valor]]*$O$13,2),Tabela1[[#This Row],[Valor]])</f>
        <v>18457.490000000002</v>
      </c>
    </row>
    <row r="172" spans="1:13" x14ac:dyDescent="0.25">
      <c r="A172"/>
      <c r="B172" s="36" t="s">
        <v>930</v>
      </c>
      <c r="C172" s="2" t="s">
        <v>800</v>
      </c>
      <c r="D172" s="5" t="s">
        <v>810</v>
      </c>
      <c r="E172" s="8" t="s">
        <v>818</v>
      </c>
      <c r="F172" s="11" t="s">
        <v>816</v>
      </c>
      <c r="G172" s="16" t="s">
        <v>823</v>
      </c>
      <c r="H172" s="22">
        <v>23275</v>
      </c>
      <c r="I172" s="23" t="s">
        <v>37</v>
      </c>
      <c r="J172" s="20" t="s">
        <v>29</v>
      </c>
      <c r="K172" s="31">
        <v>0.25</v>
      </c>
      <c r="L172" s="17" t="s">
        <v>934</v>
      </c>
      <c r="M172" s="48">
        <f>IF(Tabela1[[#This Row],[NM]]="",ROUND(Tabela1[[#This Row],[Valor]]*$O$13,2),Tabela1[[#This Row],[Valor]])</f>
        <v>18337.73</v>
      </c>
    </row>
    <row r="173" spans="1:13" x14ac:dyDescent="0.25">
      <c r="A173"/>
      <c r="B173" s="36" t="s">
        <v>924</v>
      </c>
      <c r="C173" s="2" t="s">
        <v>23</v>
      </c>
      <c r="D173" s="5" t="s">
        <v>23</v>
      </c>
      <c r="E173" s="8" t="s">
        <v>9</v>
      </c>
      <c r="F173" s="11" t="s">
        <v>9</v>
      </c>
      <c r="G173" s="16" t="s">
        <v>23</v>
      </c>
      <c r="H173" s="22">
        <v>23000</v>
      </c>
      <c r="I173" s="23" t="s">
        <v>9</v>
      </c>
      <c r="J173" s="20"/>
      <c r="K173" s="12"/>
      <c r="L173" s="17" t="s">
        <v>934</v>
      </c>
      <c r="M173" s="48">
        <f>IF(Tabela1[[#This Row],[NM]]="",ROUND(Tabela1[[#This Row],[Valor]]*$O$13,2),Tabela1[[#This Row],[Valor]])</f>
        <v>18121.07</v>
      </c>
    </row>
    <row r="174" spans="1:13" x14ac:dyDescent="0.25">
      <c r="A174"/>
      <c r="B174" s="36" t="s">
        <v>931</v>
      </c>
      <c r="C174" s="2" t="s">
        <v>275</v>
      </c>
      <c r="D174" s="5" t="s">
        <v>362</v>
      </c>
      <c r="E174" s="8" t="s">
        <v>365</v>
      </c>
      <c r="F174" s="11" t="s">
        <v>363</v>
      </c>
      <c r="G174" s="16" t="s">
        <v>370</v>
      </c>
      <c r="H174" s="22">
        <v>21000</v>
      </c>
      <c r="I174" s="23" t="s">
        <v>29</v>
      </c>
      <c r="J174" s="20" t="s">
        <v>29</v>
      </c>
      <c r="K174" s="31">
        <v>0.25</v>
      </c>
      <c r="L174" s="17" t="s">
        <v>934</v>
      </c>
      <c r="M174" s="48">
        <f>IF(Tabela1[[#This Row],[NM]]="",ROUND(Tabela1[[#This Row],[Valor]]*$O$13,2),Tabela1[[#This Row],[Valor]])</f>
        <v>16545.32</v>
      </c>
    </row>
    <row r="175" spans="1:13" x14ac:dyDescent="0.25">
      <c r="A175"/>
      <c r="B175" s="36" t="s">
        <v>926</v>
      </c>
      <c r="C175" s="2" t="s">
        <v>484</v>
      </c>
      <c r="D175" s="5" t="s">
        <v>592</v>
      </c>
      <c r="E175" s="8" t="s">
        <v>9</v>
      </c>
      <c r="F175" s="11" t="s">
        <v>600</v>
      </c>
      <c r="G175" s="16" t="s">
        <v>601</v>
      </c>
      <c r="H175" s="22">
        <v>20000</v>
      </c>
      <c r="I175" s="23" t="s">
        <v>32</v>
      </c>
      <c r="J175" s="32">
        <v>0.25</v>
      </c>
      <c r="K175" s="31">
        <v>0.25</v>
      </c>
      <c r="L175" s="17" t="s">
        <v>934</v>
      </c>
      <c r="M175" s="48">
        <f>IF(Tabela1[[#This Row],[NM]]="",ROUND(Tabela1[[#This Row],[Valor]]*$O$13,2),Tabela1[[#This Row],[Valor]])</f>
        <v>15757.45</v>
      </c>
    </row>
    <row r="176" spans="1:13" x14ac:dyDescent="0.25">
      <c r="A176"/>
      <c r="B176" s="36" t="s">
        <v>925</v>
      </c>
      <c r="C176" s="2" t="s">
        <v>484</v>
      </c>
      <c r="D176" s="5" t="s">
        <v>485</v>
      </c>
      <c r="E176" s="8" t="s">
        <v>488</v>
      </c>
      <c r="F176" s="11" t="s">
        <v>486</v>
      </c>
      <c r="G176" s="16" t="s">
        <v>499</v>
      </c>
      <c r="H176" s="22">
        <v>20000</v>
      </c>
      <c r="I176" s="23" t="s">
        <v>29</v>
      </c>
      <c r="J176" s="20" t="s">
        <v>29</v>
      </c>
      <c r="K176" s="31">
        <v>0.25</v>
      </c>
      <c r="L176" s="17" t="s">
        <v>934</v>
      </c>
      <c r="M176" s="48">
        <f>IF(Tabela1[[#This Row],[NM]]="",ROUND(Tabela1[[#This Row],[Valor]]*$O$13,2),Tabela1[[#This Row],[Valor]])</f>
        <v>15757.45</v>
      </c>
    </row>
    <row r="177" spans="1:13" x14ac:dyDescent="0.25">
      <c r="A177"/>
      <c r="B177" s="36" t="s">
        <v>932</v>
      </c>
      <c r="C177" s="2" t="s">
        <v>800</v>
      </c>
      <c r="D177" s="5" t="s">
        <v>826</v>
      </c>
      <c r="E177" s="8" t="s">
        <v>832</v>
      </c>
      <c r="F177" s="11" t="s">
        <v>852</v>
      </c>
      <c r="G177" s="16" t="s">
        <v>853</v>
      </c>
      <c r="H177" s="22">
        <v>20000</v>
      </c>
      <c r="I177" s="23" t="s">
        <v>28</v>
      </c>
      <c r="J177" s="32">
        <v>0.5</v>
      </c>
      <c r="K177" s="31">
        <v>0.5</v>
      </c>
      <c r="L177" s="17" t="s">
        <v>934</v>
      </c>
      <c r="M177" s="48">
        <f>IF(Tabela1[[#This Row],[NM]]="",ROUND(Tabela1[[#This Row],[Valor]]*$O$13,2),Tabela1[[#This Row],[Valor]])</f>
        <v>15757.45</v>
      </c>
    </row>
    <row r="178" spans="1:13" x14ac:dyDescent="0.25">
      <c r="A178"/>
      <c r="B178" s="36" t="s">
        <v>927</v>
      </c>
      <c r="C178" s="2" t="s">
        <v>24</v>
      </c>
      <c r="D178" s="5" t="s">
        <v>76</v>
      </c>
      <c r="E178" s="8" t="s">
        <v>83</v>
      </c>
      <c r="F178" s="11" t="s">
        <v>84</v>
      </c>
      <c r="G178" s="16" t="s">
        <v>85</v>
      </c>
      <c r="H178" s="22">
        <v>20000</v>
      </c>
      <c r="I178" s="23" t="s">
        <v>28</v>
      </c>
      <c r="J178" s="20" t="s">
        <v>32</v>
      </c>
      <c r="K178" s="31">
        <v>0.5</v>
      </c>
      <c r="L178" s="17" t="s">
        <v>934</v>
      </c>
      <c r="M178" s="48">
        <f>IF(Tabela1[[#This Row],[NM]]="",ROUND(Tabela1[[#This Row],[Valor]]*$O$13,2),Tabela1[[#This Row],[Valor]])</f>
        <v>15757.45</v>
      </c>
    </row>
    <row r="179" spans="1:13" x14ac:dyDescent="0.25">
      <c r="A179"/>
      <c r="B179" s="36" t="s">
        <v>927</v>
      </c>
      <c r="C179" s="2" t="s">
        <v>24</v>
      </c>
      <c r="D179" s="5" t="s">
        <v>103</v>
      </c>
      <c r="E179" s="8" t="s">
        <v>108</v>
      </c>
      <c r="F179" s="11" t="s">
        <v>109</v>
      </c>
      <c r="G179" s="16" t="s">
        <v>110</v>
      </c>
      <c r="H179" s="22">
        <v>20000</v>
      </c>
      <c r="I179" s="23" t="s">
        <v>71</v>
      </c>
      <c r="J179" s="20" t="s">
        <v>37</v>
      </c>
      <c r="K179" s="31">
        <v>0.2</v>
      </c>
      <c r="L179" s="17" t="s">
        <v>934</v>
      </c>
      <c r="M179" s="48">
        <f>IF(Tabela1[[#This Row],[NM]]="",ROUND(Tabela1[[#This Row],[Valor]]*$O$13,2),Tabela1[[#This Row],[Valor]])</f>
        <v>15757.45</v>
      </c>
    </row>
    <row r="180" spans="1:13" x14ac:dyDescent="0.25">
      <c r="A180"/>
      <c r="B180" s="36" t="s">
        <v>928</v>
      </c>
      <c r="C180" s="2" t="s">
        <v>800</v>
      </c>
      <c r="D180" s="5" t="s">
        <v>810</v>
      </c>
      <c r="E180" s="8" t="s">
        <v>818</v>
      </c>
      <c r="F180" s="11" t="s">
        <v>816</v>
      </c>
      <c r="G180" s="16" t="s">
        <v>819</v>
      </c>
      <c r="H180" s="22">
        <v>20000</v>
      </c>
      <c r="I180" s="23" t="s">
        <v>37</v>
      </c>
      <c r="J180" s="20" t="s">
        <v>29</v>
      </c>
      <c r="K180" s="31">
        <v>0.25</v>
      </c>
      <c r="L180" s="17" t="s">
        <v>934</v>
      </c>
      <c r="M180" s="48">
        <f>IF(Tabela1[[#This Row],[NM]]="",ROUND(Tabela1[[#This Row],[Valor]]*$O$13,2),Tabela1[[#This Row],[Valor]])</f>
        <v>15757.45</v>
      </c>
    </row>
    <row r="181" spans="1:13" x14ac:dyDescent="0.25">
      <c r="A181"/>
      <c r="B181" s="36" t="s">
        <v>929</v>
      </c>
      <c r="C181" s="2" t="s">
        <v>111</v>
      </c>
      <c r="D181" s="5" t="s">
        <v>159</v>
      </c>
      <c r="E181" s="8" t="s">
        <v>173</v>
      </c>
      <c r="F181" s="11" t="s">
        <v>171</v>
      </c>
      <c r="G181" s="16" t="s">
        <v>174</v>
      </c>
      <c r="H181" s="22">
        <v>20000</v>
      </c>
      <c r="I181" s="23" t="s">
        <v>28</v>
      </c>
      <c r="J181" s="20"/>
      <c r="K181" s="31">
        <v>0.3</v>
      </c>
      <c r="L181" s="17" t="s">
        <v>934</v>
      </c>
      <c r="M181" s="48">
        <f>IF(Tabela1[[#This Row],[NM]]="",ROUND(Tabela1[[#This Row],[Valor]]*$O$13,2),Tabela1[[#This Row],[Valor]])</f>
        <v>15757.45</v>
      </c>
    </row>
    <row r="182" spans="1:13" x14ac:dyDescent="0.25">
      <c r="A182"/>
      <c r="B182" s="36" t="s">
        <v>925</v>
      </c>
      <c r="C182" s="2" t="s">
        <v>111</v>
      </c>
      <c r="D182" s="5" t="s">
        <v>145</v>
      </c>
      <c r="E182" s="8" t="s">
        <v>148</v>
      </c>
      <c r="F182" s="11" t="s">
        <v>146</v>
      </c>
      <c r="G182" s="16" t="s">
        <v>155</v>
      </c>
      <c r="H182" s="22">
        <v>19731.73</v>
      </c>
      <c r="I182" s="23" t="s">
        <v>52</v>
      </c>
      <c r="J182" s="20" t="s">
        <v>37</v>
      </c>
      <c r="K182" s="31">
        <v>0.25</v>
      </c>
      <c r="L182" s="17" t="s">
        <v>934</v>
      </c>
      <c r="M182" s="48">
        <f>IF(Tabela1[[#This Row],[NM]]="",ROUND(Tabela1[[#This Row],[Valor]]*$O$13,2),Tabela1[[#This Row],[Valor]])</f>
        <v>15546.09</v>
      </c>
    </row>
    <row r="183" spans="1:13" x14ac:dyDescent="0.25">
      <c r="A183"/>
      <c r="B183" s="36" t="s">
        <v>931</v>
      </c>
      <c r="C183" s="2" t="s">
        <v>275</v>
      </c>
      <c r="D183" s="5" t="s">
        <v>276</v>
      </c>
      <c r="E183" s="8" t="s">
        <v>280</v>
      </c>
      <c r="F183" s="11" t="s">
        <v>293</v>
      </c>
      <c r="G183" s="16" t="s">
        <v>294</v>
      </c>
      <c r="H183" s="22">
        <v>18742</v>
      </c>
      <c r="I183" s="23" t="s">
        <v>9</v>
      </c>
      <c r="J183" s="20" t="s">
        <v>243</v>
      </c>
      <c r="K183" s="31">
        <v>0.33</v>
      </c>
      <c r="L183" s="17" t="s">
        <v>934</v>
      </c>
      <c r="M183" s="48">
        <f>IF(Tabela1[[#This Row],[NM]]="",ROUND(Tabela1[[#This Row],[Valor]]*$O$13,2),Tabela1[[#This Row],[Valor]])</f>
        <v>14766.31</v>
      </c>
    </row>
    <row r="184" spans="1:13" x14ac:dyDescent="0.25">
      <c r="A184"/>
      <c r="B184" s="36" t="s">
        <v>927</v>
      </c>
      <c r="C184" s="2" t="s">
        <v>24</v>
      </c>
      <c r="D184" s="5" t="s">
        <v>59</v>
      </c>
      <c r="E184" s="8" t="s">
        <v>72</v>
      </c>
      <c r="F184" s="11" t="s">
        <v>69</v>
      </c>
      <c r="G184" s="16" t="s">
        <v>70</v>
      </c>
      <c r="H184" s="22">
        <v>18000</v>
      </c>
      <c r="I184" s="23" t="s">
        <v>71</v>
      </c>
      <c r="J184" s="20" t="s">
        <v>37</v>
      </c>
      <c r="K184" s="31">
        <v>0.2</v>
      </c>
      <c r="L184" s="17" t="s">
        <v>934</v>
      </c>
      <c r="M184" s="48">
        <f>IF(Tabela1[[#This Row],[NM]]="",ROUND(Tabela1[[#This Row],[Valor]]*$O$13,2),Tabela1[[#This Row],[Valor]])</f>
        <v>14181.71</v>
      </c>
    </row>
    <row r="185" spans="1:13" hidden="1" x14ac:dyDescent="0.25">
      <c r="A185" t="s">
        <v>941</v>
      </c>
      <c r="B185" s="38" t="s">
        <v>926</v>
      </c>
      <c r="C185" s="2" t="s">
        <v>602</v>
      </c>
      <c r="D185" s="5" t="s">
        <v>98</v>
      </c>
      <c r="E185" s="8"/>
      <c r="F185" s="11" t="s">
        <v>9</v>
      </c>
      <c r="G185" s="16" t="s">
        <v>102</v>
      </c>
      <c r="H185" s="22">
        <v>13197.93397</v>
      </c>
      <c r="I185" s="23"/>
      <c r="J185" s="20"/>
      <c r="K185" s="31"/>
      <c r="L185" s="17" t="s">
        <v>934</v>
      </c>
      <c r="M185" s="48">
        <f>IF(Tabela1[[#This Row],[NM]]="",ROUND(Tabela1[[#This Row],[Valor]]*$O$13,2),Tabela1[[#This Row],[Valor]])</f>
        <v>13197.93397</v>
      </c>
    </row>
    <row r="186" spans="1:13" hidden="1" x14ac:dyDescent="0.25">
      <c r="A186" t="s">
        <v>941</v>
      </c>
      <c r="B186" s="38" t="s">
        <v>923</v>
      </c>
      <c r="C186" s="2" t="s">
        <v>758</v>
      </c>
      <c r="D186" s="5" t="s">
        <v>98</v>
      </c>
      <c r="E186" s="8"/>
      <c r="F186" s="11" t="s">
        <v>9</v>
      </c>
      <c r="G186" s="16" t="s">
        <v>102</v>
      </c>
      <c r="H186" s="22">
        <v>12888.143190000001</v>
      </c>
      <c r="I186" s="23"/>
      <c r="J186" s="20"/>
      <c r="K186" s="31"/>
      <c r="L186" s="17" t="s">
        <v>934</v>
      </c>
      <c r="M186" s="48">
        <f>IF(Tabela1[[#This Row],[NM]]="",ROUND(Tabela1[[#This Row],[Valor]]*$O$13,2),Tabela1[[#This Row],[Valor]])</f>
        <v>12888.143190000001</v>
      </c>
    </row>
    <row r="187" spans="1:13" x14ac:dyDescent="0.25">
      <c r="A187"/>
      <c r="B187" s="36" t="s">
        <v>925</v>
      </c>
      <c r="C187" s="2" t="s">
        <v>484</v>
      </c>
      <c r="D187" s="5" t="s">
        <v>528</v>
      </c>
      <c r="E187" s="8" t="s">
        <v>532</v>
      </c>
      <c r="F187" s="11" t="s">
        <v>529</v>
      </c>
      <c r="G187" s="16" t="s">
        <v>541</v>
      </c>
      <c r="H187" s="22">
        <v>15246.5</v>
      </c>
      <c r="I187" s="23" t="s">
        <v>32</v>
      </c>
      <c r="J187" s="20" t="s">
        <v>32</v>
      </c>
      <c r="K187" s="31">
        <v>0.25</v>
      </c>
      <c r="L187" s="17" t="s">
        <v>934</v>
      </c>
      <c r="M187" s="48">
        <f>IF(Tabela1[[#This Row],[NM]]="",ROUND(Tabela1[[#This Row],[Valor]]*$O$13,2),Tabela1[[#This Row],[Valor]])</f>
        <v>12012.3</v>
      </c>
    </row>
    <row r="188" spans="1:13" x14ac:dyDescent="0.25">
      <c r="A188"/>
      <c r="B188" s="36" t="s">
        <v>922</v>
      </c>
      <c r="C188" s="2" t="s">
        <v>453</v>
      </c>
      <c r="D188" s="5" t="s">
        <v>474</v>
      </c>
      <c r="E188" s="8" t="s">
        <v>9</v>
      </c>
      <c r="F188" s="11" t="s">
        <v>9</v>
      </c>
      <c r="G188" s="16" t="s">
        <v>480</v>
      </c>
      <c r="H188" s="22">
        <v>15000</v>
      </c>
      <c r="I188" s="23" t="s">
        <v>9</v>
      </c>
      <c r="J188" s="20"/>
      <c r="K188" s="31">
        <v>0.25</v>
      </c>
      <c r="L188" s="17" t="s">
        <v>934</v>
      </c>
      <c r="M188" s="48">
        <f>IF(Tabela1[[#This Row],[NM]]="",ROUND(Tabela1[[#This Row],[Valor]]*$O$13,2),Tabela1[[#This Row],[Valor]])</f>
        <v>11818.09</v>
      </c>
    </row>
    <row r="189" spans="1:13" x14ac:dyDescent="0.25">
      <c r="A189"/>
      <c r="B189" s="36" t="s">
        <v>923</v>
      </c>
      <c r="C189" s="2" t="s">
        <v>758</v>
      </c>
      <c r="D189" s="5" t="s">
        <v>785</v>
      </c>
      <c r="E189" s="8" t="s">
        <v>788</v>
      </c>
      <c r="F189" s="11" t="s">
        <v>786</v>
      </c>
      <c r="G189" s="16" t="s">
        <v>787</v>
      </c>
      <c r="H189" s="22">
        <v>15000</v>
      </c>
      <c r="I189" s="23" t="s">
        <v>29</v>
      </c>
      <c r="J189" s="20" t="s">
        <v>29</v>
      </c>
      <c r="K189" s="31">
        <v>0.25</v>
      </c>
      <c r="L189" s="17" t="s">
        <v>934</v>
      </c>
      <c r="M189" s="48">
        <f>IF(Tabela1[[#This Row],[NM]]="",ROUND(Tabela1[[#This Row],[Valor]]*$O$13,2),Tabela1[[#This Row],[Valor]])</f>
        <v>11818.09</v>
      </c>
    </row>
    <row r="190" spans="1:13" x14ac:dyDescent="0.25">
      <c r="A190"/>
      <c r="B190" s="36" t="s">
        <v>924</v>
      </c>
      <c r="C190" s="2" t="s">
        <v>691</v>
      </c>
      <c r="D190" s="5" t="s">
        <v>740</v>
      </c>
      <c r="E190" s="8" t="s">
        <v>743</v>
      </c>
      <c r="F190" s="11" t="s">
        <v>748</v>
      </c>
      <c r="G190" s="16" t="s">
        <v>916</v>
      </c>
      <c r="H190" s="22">
        <v>15000</v>
      </c>
      <c r="I190" s="23" t="s">
        <v>28</v>
      </c>
      <c r="J190" s="20" t="s">
        <v>29</v>
      </c>
      <c r="K190" s="31">
        <v>0.25</v>
      </c>
      <c r="L190" s="17" t="s">
        <v>934</v>
      </c>
      <c r="M190" s="48">
        <f>IF(Tabela1[[#This Row],[NM]]="",ROUND(Tabela1[[#This Row],[Valor]]*$O$13,2),Tabela1[[#This Row],[Valor]])</f>
        <v>11818.09</v>
      </c>
    </row>
    <row r="191" spans="1:13" x14ac:dyDescent="0.25">
      <c r="A191"/>
      <c r="B191" s="36" t="s">
        <v>924</v>
      </c>
      <c r="C191" s="2" t="s">
        <v>691</v>
      </c>
      <c r="D191" s="5" t="s">
        <v>740</v>
      </c>
      <c r="E191" s="8" t="s">
        <v>743</v>
      </c>
      <c r="F191" s="11" t="s">
        <v>741</v>
      </c>
      <c r="G191" s="16" t="s">
        <v>742</v>
      </c>
      <c r="H191" s="22">
        <v>15000</v>
      </c>
      <c r="I191" s="23" t="s">
        <v>28</v>
      </c>
      <c r="J191" s="20" t="s">
        <v>29</v>
      </c>
      <c r="K191" s="31">
        <v>0.25</v>
      </c>
      <c r="L191" s="17" t="s">
        <v>934</v>
      </c>
      <c r="M191" s="48">
        <f>IF(Tabela1[[#This Row],[NM]]="",ROUND(Tabela1[[#This Row],[Valor]]*$O$13,2),Tabela1[[#This Row],[Valor]])</f>
        <v>11818.09</v>
      </c>
    </row>
    <row r="192" spans="1:13" x14ac:dyDescent="0.25">
      <c r="A192"/>
      <c r="B192" s="36" t="s">
        <v>925</v>
      </c>
      <c r="C192" s="2" t="s">
        <v>484</v>
      </c>
      <c r="D192" s="5" t="s">
        <v>485</v>
      </c>
      <c r="E192" s="8" t="s">
        <v>488</v>
      </c>
      <c r="F192" s="11" t="s">
        <v>486</v>
      </c>
      <c r="G192" s="16" t="s">
        <v>489</v>
      </c>
      <c r="H192" s="22">
        <v>15000</v>
      </c>
      <c r="I192" s="23" t="s">
        <v>29</v>
      </c>
      <c r="J192" s="20" t="s">
        <v>29</v>
      </c>
      <c r="K192" s="31">
        <v>0.25</v>
      </c>
      <c r="L192" s="17" t="s">
        <v>934</v>
      </c>
      <c r="M192" s="48">
        <f>IF(Tabela1[[#This Row],[NM]]="",ROUND(Tabela1[[#This Row],[Valor]]*$O$13,2),Tabela1[[#This Row],[Valor]])</f>
        <v>11818.09</v>
      </c>
    </row>
    <row r="193" spans="1:13" x14ac:dyDescent="0.25">
      <c r="A193"/>
      <c r="B193" s="36" t="s">
        <v>929</v>
      </c>
      <c r="C193" s="2" t="s">
        <v>111</v>
      </c>
      <c r="D193" s="5" t="s">
        <v>125</v>
      </c>
      <c r="E193" s="8" t="s">
        <v>129</v>
      </c>
      <c r="F193" s="11" t="s">
        <v>135</v>
      </c>
      <c r="G193" s="16" t="s">
        <v>136</v>
      </c>
      <c r="H193" s="22">
        <v>15000</v>
      </c>
      <c r="I193" s="23" t="s">
        <v>29</v>
      </c>
      <c r="J193" s="20" t="s">
        <v>29</v>
      </c>
      <c r="K193" s="31">
        <v>0.25</v>
      </c>
      <c r="L193" s="17" t="s">
        <v>934</v>
      </c>
      <c r="M193" s="48">
        <f>IF(Tabela1[[#This Row],[NM]]="",ROUND(Tabela1[[#This Row],[Valor]]*$O$13,2),Tabela1[[#This Row],[Valor]])</f>
        <v>11818.09</v>
      </c>
    </row>
    <row r="194" spans="1:13" x14ac:dyDescent="0.25">
      <c r="A194"/>
      <c r="B194" s="36" t="s">
        <v>929</v>
      </c>
      <c r="C194" s="2" t="s">
        <v>111</v>
      </c>
      <c r="D194" s="5" t="s">
        <v>260</v>
      </c>
      <c r="E194" s="8" t="s">
        <v>263</v>
      </c>
      <c r="F194" s="11" t="s">
        <v>267</v>
      </c>
      <c r="G194" s="16" t="s">
        <v>268</v>
      </c>
      <c r="H194" s="22">
        <v>15000</v>
      </c>
      <c r="I194" s="23" t="s">
        <v>28</v>
      </c>
      <c r="J194" s="32">
        <v>0.8</v>
      </c>
      <c r="K194" s="31">
        <v>0.2</v>
      </c>
      <c r="L194" s="17" t="s">
        <v>934</v>
      </c>
      <c r="M194" s="48">
        <f>IF(Tabela1[[#This Row],[NM]]="",ROUND(Tabela1[[#This Row],[Valor]]*$O$13,2),Tabela1[[#This Row],[Valor]])</f>
        <v>11818.09</v>
      </c>
    </row>
    <row r="195" spans="1:13" x14ac:dyDescent="0.25">
      <c r="A195"/>
      <c r="B195" s="36" t="s">
        <v>929</v>
      </c>
      <c r="C195" s="2" t="s">
        <v>111</v>
      </c>
      <c r="D195" s="5" t="s">
        <v>159</v>
      </c>
      <c r="E195" s="8" t="s">
        <v>165</v>
      </c>
      <c r="F195" s="11" t="s">
        <v>163</v>
      </c>
      <c r="G195" s="16" t="s">
        <v>164</v>
      </c>
      <c r="H195" s="22">
        <v>15000</v>
      </c>
      <c r="I195" s="23" t="s">
        <v>36</v>
      </c>
      <c r="J195" s="20" t="s">
        <v>37</v>
      </c>
      <c r="K195" s="31">
        <v>0.25</v>
      </c>
      <c r="L195" s="17" t="s">
        <v>934</v>
      </c>
      <c r="M195" s="48">
        <f>IF(Tabela1[[#This Row],[NM]]="",ROUND(Tabela1[[#This Row],[Valor]]*$O$13,2),Tabela1[[#This Row],[Valor]])</f>
        <v>11818.09</v>
      </c>
    </row>
    <row r="196" spans="1:13" hidden="1" x14ac:dyDescent="0.25">
      <c r="A196" t="s">
        <v>941</v>
      </c>
      <c r="B196" s="36" t="s">
        <v>922</v>
      </c>
      <c r="C196" s="2" t="s">
        <v>800</v>
      </c>
      <c r="D196" s="5" t="s">
        <v>892</v>
      </c>
      <c r="E196" s="8"/>
      <c r="F196" s="11" t="s">
        <v>9</v>
      </c>
      <c r="G196" s="16" t="s">
        <v>101</v>
      </c>
      <c r="H196" s="22">
        <v>11817</v>
      </c>
      <c r="I196" s="23"/>
      <c r="J196" s="20"/>
      <c r="K196" s="31"/>
      <c r="L196" s="17" t="s">
        <v>934</v>
      </c>
      <c r="M196" s="48">
        <f>IF(Tabela1[[#This Row],[NM]]="",ROUND(Tabela1[[#This Row],[Valor]]*$O$13,2),Tabela1[[#This Row],[Valor]])</f>
        <v>11817</v>
      </c>
    </row>
    <row r="197" spans="1:13" x14ac:dyDescent="0.25">
      <c r="A197"/>
      <c r="B197" s="36" t="s">
        <v>924</v>
      </c>
      <c r="C197" s="2" t="s">
        <v>376</v>
      </c>
      <c r="D197" s="5" t="s">
        <v>393</v>
      </c>
      <c r="E197" s="8" t="s">
        <v>402</v>
      </c>
      <c r="F197" s="11" t="s">
        <v>400</v>
      </c>
      <c r="G197" s="16" t="s">
        <v>401</v>
      </c>
      <c r="H197" s="22">
        <v>14650</v>
      </c>
      <c r="I197" s="23" t="s">
        <v>28</v>
      </c>
      <c r="J197" s="20" t="s">
        <v>29</v>
      </c>
      <c r="K197" s="31">
        <v>0.25</v>
      </c>
      <c r="L197" s="17" t="s">
        <v>934</v>
      </c>
      <c r="M197" s="48">
        <f>IF(Tabela1[[#This Row],[NM]]="",ROUND(Tabela1[[#This Row],[Valor]]*$O$13,2),Tabela1[[#This Row],[Valor]])</f>
        <v>11542.33</v>
      </c>
    </row>
    <row r="198" spans="1:13" x14ac:dyDescent="0.25">
      <c r="A198"/>
      <c r="B198" s="36" t="s">
        <v>929</v>
      </c>
      <c r="C198" s="2" t="s">
        <v>111</v>
      </c>
      <c r="D198" s="5" t="s">
        <v>112</v>
      </c>
      <c r="E198" s="8" t="s">
        <v>115</v>
      </c>
      <c r="F198" s="11" t="s">
        <v>116</v>
      </c>
      <c r="G198" s="16" t="s">
        <v>124</v>
      </c>
      <c r="H198" s="22">
        <v>14400</v>
      </c>
      <c r="I198" s="23" t="s">
        <v>36</v>
      </c>
      <c r="J198" s="20" t="s">
        <v>36</v>
      </c>
      <c r="K198" s="31">
        <v>0.25</v>
      </c>
      <c r="L198" s="17" t="s">
        <v>934</v>
      </c>
      <c r="M198" s="48">
        <f>IF(Tabela1[[#This Row],[NM]]="",ROUND(Tabela1[[#This Row],[Valor]]*$O$13,2),Tabela1[[#This Row],[Valor]])</f>
        <v>11345.36</v>
      </c>
    </row>
    <row r="199" spans="1:13" x14ac:dyDescent="0.25">
      <c r="A199"/>
      <c r="B199" s="36" t="s">
        <v>925</v>
      </c>
      <c r="C199" s="2" t="s">
        <v>484</v>
      </c>
      <c r="D199" s="5" t="s">
        <v>528</v>
      </c>
      <c r="E199" s="8" t="s">
        <v>531</v>
      </c>
      <c r="F199" s="11" t="s">
        <v>547</v>
      </c>
      <c r="G199" s="16" t="s">
        <v>548</v>
      </c>
      <c r="H199" s="22">
        <v>14049.3</v>
      </c>
      <c r="I199" s="23" t="s">
        <v>29</v>
      </c>
      <c r="J199" s="20" t="s">
        <v>29</v>
      </c>
      <c r="K199" s="31">
        <v>0.25</v>
      </c>
      <c r="L199" s="17" t="s">
        <v>934</v>
      </c>
      <c r="M199" s="48">
        <f>IF(Tabela1[[#This Row],[NM]]="",ROUND(Tabela1[[#This Row],[Valor]]*$O$13,2),Tabela1[[#This Row],[Valor]])</f>
        <v>11069.06</v>
      </c>
    </row>
    <row r="200" spans="1:13" x14ac:dyDescent="0.25">
      <c r="A200"/>
      <c r="B200" s="36" t="s">
        <v>932</v>
      </c>
      <c r="C200" s="2" t="s">
        <v>14</v>
      </c>
      <c r="D200" s="5" t="s">
        <v>14</v>
      </c>
      <c r="E200" s="8" t="s">
        <v>9</v>
      </c>
      <c r="F200" s="11" t="s">
        <v>9</v>
      </c>
      <c r="G200" s="16" t="s">
        <v>14</v>
      </c>
      <c r="H200" s="22">
        <v>14000</v>
      </c>
      <c r="I200" s="23" t="s">
        <v>9</v>
      </c>
      <c r="J200" s="20"/>
      <c r="K200" s="12"/>
      <c r="L200" s="17" t="s">
        <v>934</v>
      </c>
      <c r="M200" s="48">
        <f>IF(Tabela1[[#This Row],[NM]]="",ROUND(Tabela1[[#This Row],[Valor]]*$O$13,2),Tabela1[[#This Row],[Valor]])</f>
        <v>11030.22</v>
      </c>
    </row>
    <row r="201" spans="1:13" x14ac:dyDescent="0.25">
      <c r="A201"/>
      <c r="B201" s="36" t="s">
        <v>925</v>
      </c>
      <c r="C201" s="2" t="s">
        <v>484</v>
      </c>
      <c r="D201" s="5" t="s">
        <v>485</v>
      </c>
      <c r="E201" s="8" t="s">
        <v>495</v>
      </c>
      <c r="F201" s="11" t="s">
        <v>520</v>
      </c>
      <c r="G201" s="16" t="s">
        <v>521</v>
      </c>
      <c r="H201" s="22">
        <v>13732.922200000001</v>
      </c>
      <c r="I201" s="23" t="s">
        <v>29</v>
      </c>
      <c r="J201" s="20" t="s">
        <v>29</v>
      </c>
      <c r="K201" s="31">
        <v>0.25</v>
      </c>
      <c r="L201" s="17" t="s">
        <v>934</v>
      </c>
      <c r="M201" s="48">
        <f>IF(Tabela1[[#This Row],[NM]]="",ROUND(Tabela1[[#This Row],[Valor]]*$O$13,2),Tabela1[[#This Row],[Valor]])</f>
        <v>10819.79</v>
      </c>
    </row>
    <row r="202" spans="1:13" x14ac:dyDescent="0.25">
      <c r="A202"/>
      <c r="B202" s="36" t="s">
        <v>925</v>
      </c>
      <c r="C202" s="2" t="s">
        <v>484</v>
      </c>
      <c r="D202" s="5" t="s">
        <v>561</v>
      </c>
      <c r="E202" s="8" t="s">
        <v>565</v>
      </c>
      <c r="F202" s="11" t="s">
        <v>563</v>
      </c>
      <c r="G202" s="16" t="s">
        <v>564</v>
      </c>
      <c r="H202" s="22">
        <v>13080.815199999999</v>
      </c>
      <c r="I202" s="23" t="s">
        <v>29</v>
      </c>
      <c r="J202" s="20" t="s">
        <v>29</v>
      </c>
      <c r="K202" s="31">
        <v>0.25</v>
      </c>
      <c r="L202" s="17" t="s">
        <v>934</v>
      </c>
      <c r="M202" s="48">
        <f>IF(Tabela1[[#This Row],[NM]]="",ROUND(Tabela1[[#This Row],[Valor]]*$O$13,2),Tabela1[[#This Row],[Valor]])</f>
        <v>10306.01</v>
      </c>
    </row>
    <row r="203" spans="1:13" x14ac:dyDescent="0.25">
      <c r="A203"/>
      <c r="B203" s="36" t="s">
        <v>930</v>
      </c>
      <c r="C203" s="2" t="s">
        <v>800</v>
      </c>
      <c r="D203" s="5" t="s">
        <v>873</v>
      </c>
      <c r="E203" s="8" t="s">
        <v>877</v>
      </c>
      <c r="F203" s="11" t="s">
        <v>878</v>
      </c>
      <c r="G203" s="16" t="s">
        <v>891</v>
      </c>
      <c r="H203" s="22">
        <v>12000</v>
      </c>
      <c r="I203" s="23" t="s">
        <v>37</v>
      </c>
      <c r="J203" s="20" t="s">
        <v>32</v>
      </c>
      <c r="K203" s="31">
        <v>0.2</v>
      </c>
      <c r="L203" s="17" t="s">
        <v>934</v>
      </c>
      <c r="M203" s="48">
        <f>IF(Tabela1[[#This Row],[NM]]="",ROUND(Tabela1[[#This Row],[Valor]]*$O$13,2),Tabela1[[#This Row],[Valor]])</f>
        <v>9454.4699999999993</v>
      </c>
    </row>
    <row r="204" spans="1:13" x14ac:dyDescent="0.25">
      <c r="A204"/>
      <c r="B204" s="36" t="s">
        <v>929</v>
      </c>
      <c r="C204" s="2" t="s">
        <v>111</v>
      </c>
      <c r="D204" s="5" t="s">
        <v>125</v>
      </c>
      <c r="E204" s="8" t="s">
        <v>129</v>
      </c>
      <c r="F204" s="11" t="s">
        <v>135</v>
      </c>
      <c r="G204" s="16" t="s">
        <v>143</v>
      </c>
      <c r="H204" s="22">
        <v>12000</v>
      </c>
      <c r="I204" s="23" t="s">
        <v>29</v>
      </c>
      <c r="J204" s="20" t="s">
        <v>29</v>
      </c>
      <c r="K204" s="31">
        <v>0.25</v>
      </c>
      <c r="L204" s="17" t="s">
        <v>934</v>
      </c>
      <c r="M204" s="48">
        <f>IF(Tabela1[[#This Row],[NM]]="",ROUND(Tabela1[[#This Row],[Valor]]*$O$13,2),Tabela1[[#This Row],[Valor]])</f>
        <v>9454.4699999999993</v>
      </c>
    </row>
    <row r="205" spans="1:13" x14ac:dyDescent="0.25">
      <c r="A205"/>
      <c r="B205" s="36" t="s">
        <v>925</v>
      </c>
      <c r="C205" s="2" t="s">
        <v>453</v>
      </c>
      <c r="D205" s="5" t="s">
        <v>465</v>
      </c>
      <c r="E205" s="8" t="s">
        <v>9</v>
      </c>
      <c r="F205" s="11" t="s">
        <v>468</v>
      </c>
      <c r="G205" s="16" t="s">
        <v>469</v>
      </c>
      <c r="H205" s="22">
        <v>11399.5728</v>
      </c>
      <c r="I205" s="23" t="s">
        <v>28</v>
      </c>
      <c r="J205" s="20" t="s">
        <v>29</v>
      </c>
      <c r="K205" s="31">
        <v>0.25</v>
      </c>
      <c r="L205" s="17" t="s">
        <v>934</v>
      </c>
      <c r="M205" s="48">
        <f>IF(Tabela1[[#This Row],[NM]]="",ROUND(Tabela1[[#This Row],[Valor]]*$O$13,2),Tabela1[[#This Row],[Valor]])</f>
        <v>8981.41</v>
      </c>
    </row>
    <row r="206" spans="1:13" x14ac:dyDescent="0.25">
      <c r="A206"/>
      <c r="B206" s="36" t="s">
        <v>925</v>
      </c>
      <c r="C206" s="2" t="s">
        <v>453</v>
      </c>
      <c r="D206" s="5" t="s">
        <v>454</v>
      </c>
      <c r="E206" s="8" t="s">
        <v>458</v>
      </c>
      <c r="F206" s="11" t="s">
        <v>456</v>
      </c>
      <c r="G206" s="16" t="s">
        <v>457</v>
      </c>
      <c r="H206" s="22">
        <v>11399.5728</v>
      </c>
      <c r="I206" s="23" t="s">
        <v>29</v>
      </c>
      <c r="J206" s="20" t="s">
        <v>29</v>
      </c>
      <c r="K206" s="31">
        <v>0.25</v>
      </c>
      <c r="L206" s="17" t="s">
        <v>934</v>
      </c>
      <c r="M206" s="48">
        <f>IF(Tabela1[[#This Row],[NM]]="",ROUND(Tabela1[[#This Row],[Valor]]*$O$13,2),Tabela1[[#This Row],[Valor]])</f>
        <v>8981.41</v>
      </c>
    </row>
    <row r="207" spans="1:13" x14ac:dyDescent="0.25">
      <c r="A207"/>
      <c r="B207" s="36" t="s">
        <v>925</v>
      </c>
      <c r="C207" s="2" t="s">
        <v>484</v>
      </c>
      <c r="D207" s="5" t="s">
        <v>528</v>
      </c>
      <c r="E207" s="8" t="s">
        <v>534</v>
      </c>
      <c r="F207" s="11" t="s">
        <v>545</v>
      </c>
      <c r="G207" s="16" t="s">
        <v>546</v>
      </c>
      <c r="H207" s="22">
        <v>11399.5728</v>
      </c>
      <c r="I207" s="23" t="s">
        <v>36</v>
      </c>
      <c r="J207" s="32">
        <v>0.2</v>
      </c>
      <c r="K207" s="31">
        <v>0.6</v>
      </c>
      <c r="L207" s="17" t="s">
        <v>934</v>
      </c>
      <c r="M207" s="48">
        <f>IF(Tabela1[[#This Row],[NM]]="",ROUND(Tabela1[[#This Row],[Valor]]*$O$13,2),Tabela1[[#This Row],[Valor]])</f>
        <v>8981.41</v>
      </c>
    </row>
    <row r="208" spans="1:13" x14ac:dyDescent="0.25">
      <c r="A208"/>
      <c r="B208" s="36" t="s">
        <v>925</v>
      </c>
      <c r="C208" s="2" t="s">
        <v>484</v>
      </c>
      <c r="D208" s="5" t="s">
        <v>485</v>
      </c>
      <c r="E208" s="8" t="s">
        <v>495</v>
      </c>
      <c r="F208" s="11" t="s">
        <v>497</v>
      </c>
      <c r="G208" s="16" t="s">
        <v>518</v>
      </c>
      <c r="H208" s="22">
        <v>11399.5728</v>
      </c>
      <c r="I208" s="23" t="s">
        <v>29</v>
      </c>
      <c r="J208" s="20" t="s">
        <v>29</v>
      </c>
      <c r="K208" s="31">
        <v>0.25</v>
      </c>
      <c r="L208" s="17" t="s">
        <v>934</v>
      </c>
      <c r="M208" s="48">
        <f>IF(Tabela1[[#This Row],[NM]]="",ROUND(Tabela1[[#This Row],[Valor]]*$O$13,2),Tabela1[[#This Row],[Valor]])</f>
        <v>8981.41</v>
      </c>
    </row>
    <row r="209" spans="1:13" x14ac:dyDescent="0.25">
      <c r="A209"/>
      <c r="B209" s="36" t="s">
        <v>925</v>
      </c>
      <c r="C209" s="2" t="s">
        <v>484</v>
      </c>
      <c r="D209" s="5" t="s">
        <v>485</v>
      </c>
      <c r="E209" s="8" t="s">
        <v>495</v>
      </c>
      <c r="F209" s="11" t="s">
        <v>503</v>
      </c>
      <c r="G209" s="16" t="s">
        <v>508</v>
      </c>
      <c r="H209" s="22">
        <v>11399.5728</v>
      </c>
      <c r="I209" s="23" t="s">
        <v>243</v>
      </c>
      <c r="J209" s="20" t="s">
        <v>243</v>
      </c>
      <c r="K209" s="31">
        <v>0.33</v>
      </c>
      <c r="L209" s="17" t="s">
        <v>934</v>
      </c>
      <c r="M209" s="48">
        <f>IF(Tabela1[[#This Row],[NM]]="",ROUND(Tabela1[[#This Row],[Valor]]*$O$13,2),Tabela1[[#This Row],[Valor]])</f>
        <v>8981.41</v>
      </c>
    </row>
    <row r="210" spans="1:13" x14ac:dyDescent="0.25">
      <c r="A210"/>
      <c r="B210" s="36" t="s">
        <v>925</v>
      </c>
      <c r="C210" s="2" t="s">
        <v>453</v>
      </c>
      <c r="D210" s="5" t="s">
        <v>454</v>
      </c>
      <c r="E210" s="8" t="s">
        <v>463</v>
      </c>
      <c r="F210" s="11" t="s">
        <v>461</v>
      </c>
      <c r="G210" s="16" t="s">
        <v>464</v>
      </c>
      <c r="H210" s="22">
        <v>11399.5728</v>
      </c>
      <c r="I210" s="23" t="s">
        <v>36</v>
      </c>
      <c r="J210" s="20" t="s">
        <v>29</v>
      </c>
      <c r="K210" s="31">
        <v>0.25</v>
      </c>
      <c r="L210" s="17" t="s">
        <v>934</v>
      </c>
      <c r="M210" s="48">
        <f>IF(Tabela1[[#This Row],[NM]]="",ROUND(Tabela1[[#This Row],[Valor]]*$O$13,2),Tabela1[[#This Row],[Valor]])</f>
        <v>8981.41</v>
      </c>
    </row>
    <row r="211" spans="1:13" x14ac:dyDescent="0.25">
      <c r="A211"/>
      <c r="B211" s="36" t="s">
        <v>925</v>
      </c>
      <c r="C211" s="2" t="s">
        <v>484</v>
      </c>
      <c r="D211" s="5" t="s">
        <v>528</v>
      </c>
      <c r="E211" s="8" t="s">
        <v>531</v>
      </c>
      <c r="F211" s="11" t="s">
        <v>539</v>
      </c>
      <c r="G211" s="16" t="s">
        <v>549</v>
      </c>
      <c r="H211" s="22">
        <v>11399.5728</v>
      </c>
      <c r="I211" s="23" t="s">
        <v>128</v>
      </c>
      <c r="J211" s="32">
        <v>0.25</v>
      </c>
      <c r="K211" s="31">
        <v>0.25</v>
      </c>
      <c r="L211" s="17" t="s">
        <v>934</v>
      </c>
      <c r="M211" s="48">
        <f>IF(Tabela1[[#This Row],[NM]]="",ROUND(Tabela1[[#This Row],[Valor]]*$O$13,2),Tabela1[[#This Row],[Valor]])</f>
        <v>8981.41</v>
      </c>
    </row>
    <row r="212" spans="1:13" x14ac:dyDescent="0.25">
      <c r="A212"/>
      <c r="B212" s="36" t="s">
        <v>925</v>
      </c>
      <c r="C212" s="2" t="s">
        <v>484</v>
      </c>
      <c r="D212" s="5" t="s">
        <v>485</v>
      </c>
      <c r="E212" s="8" t="s">
        <v>495</v>
      </c>
      <c r="F212" s="11" t="s">
        <v>497</v>
      </c>
      <c r="G212" s="16" t="s">
        <v>514</v>
      </c>
      <c r="H212" s="22">
        <v>11399.5728</v>
      </c>
      <c r="I212" s="23" t="s">
        <v>29</v>
      </c>
      <c r="J212" s="20" t="s">
        <v>29</v>
      </c>
      <c r="K212" s="31">
        <v>0.25</v>
      </c>
      <c r="L212" s="17" t="s">
        <v>934</v>
      </c>
      <c r="M212" s="48">
        <f>IF(Tabela1[[#This Row],[NM]]="",ROUND(Tabela1[[#This Row],[Valor]]*$O$13,2),Tabela1[[#This Row],[Valor]])</f>
        <v>8981.41</v>
      </c>
    </row>
    <row r="213" spans="1:13" x14ac:dyDescent="0.25">
      <c r="A213"/>
      <c r="B213" s="36" t="s">
        <v>931</v>
      </c>
      <c r="C213" s="2" t="s">
        <v>275</v>
      </c>
      <c r="D213" s="5" t="s">
        <v>362</v>
      </c>
      <c r="E213" s="8" t="s">
        <v>365</v>
      </c>
      <c r="F213" s="11" t="s">
        <v>363</v>
      </c>
      <c r="G213" s="16" t="s">
        <v>914</v>
      </c>
      <c r="H213" s="22">
        <v>11326</v>
      </c>
      <c r="I213" s="23" t="s">
        <v>29</v>
      </c>
      <c r="J213" s="20" t="s">
        <v>29</v>
      </c>
      <c r="K213" s="31">
        <v>0.25</v>
      </c>
      <c r="L213" s="17" t="s">
        <v>934</v>
      </c>
      <c r="M213" s="48">
        <f>IF(Tabela1[[#This Row],[NM]]="",ROUND(Tabela1[[#This Row],[Valor]]*$O$13,2),Tabela1[[#This Row],[Valor]])</f>
        <v>8923.44</v>
      </c>
    </row>
    <row r="214" spans="1:13" x14ac:dyDescent="0.25">
      <c r="A214"/>
      <c r="B214" s="36" t="s">
        <v>928</v>
      </c>
      <c r="C214" s="2" t="s">
        <v>800</v>
      </c>
      <c r="D214" s="5" t="s">
        <v>861</v>
      </c>
      <c r="E214" s="8" t="s">
        <v>865</v>
      </c>
      <c r="F214" s="11" t="s">
        <v>862</v>
      </c>
      <c r="G214" s="16" t="s">
        <v>869</v>
      </c>
      <c r="H214" s="22">
        <v>11000</v>
      </c>
      <c r="I214" s="23" t="s">
        <v>32</v>
      </c>
      <c r="J214" s="32">
        <v>0.25</v>
      </c>
      <c r="K214" s="31">
        <v>0.25</v>
      </c>
      <c r="L214" s="17" t="s">
        <v>934</v>
      </c>
      <c r="M214" s="48">
        <f>IF(Tabela1[[#This Row],[NM]]="",ROUND(Tabela1[[#This Row],[Valor]]*$O$13,2),Tabela1[[#This Row],[Valor]])</f>
        <v>8666.6</v>
      </c>
    </row>
    <row r="215" spans="1:13" x14ac:dyDescent="0.25">
      <c r="A215"/>
      <c r="B215" s="36" t="s">
        <v>926</v>
      </c>
      <c r="C215" s="2" t="s">
        <v>602</v>
      </c>
      <c r="D215" s="5" t="s">
        <v>672</v>
      </c>
      <c r="E215" s="8" t="s">
        <v>9</v>
      </c>
      <c r="F215" s="11" t="s">
        <v>9</v>
      </c>
      <c r="G215" s="16" t="s">
        <v>675</v>
      </c>
      <c r="H215" s="22">
        <v>10000</v>
      </c>
      <c r="I215" s="23" t="s">
        <v>9</v>
      </c>
      <c r="J215" s="32">
        <v>0.25</v>
      </c>
      <c r="K215" s="31">
        <v>0.25</v>
      </c>
      <c r="L215" s="17" t="s">
        <v>934</v>
      </c>
      <c r="M215" s="48">
        <f>IF(Tabela1[[#This Row],[NM]]="",ROUND(Tabela1[[#This Row],[Valor]]*$O$13,2),Tabela1[[#This Row],[Valor]])</f>
        <v>7878.73</v>
      </c>
    </row>
    <row r="216" spans="1:13" x14ac:dyDescent="0.25">
      <c r="A216"/>
      <c r="B216" s="36" t="s">
        <v>924</v>
      </c>
      <c r="C216" s="2" t="s">
        <v>691</v>
      </c>
      <c r="D216" s="5" t="s">
        <v>740</v>
      </c>
      <c r="E216" s="8" t="s">
        <v>743</v>
      </c>
      <c r="F216" s="11" t="s">
        <v>9</v>
      </c>
      <c r="G216" s="16" t="s">
        <v>746</v>
      </c>
      <c r="H216" s="22">
        <v>10000</v>
      </c>
      <c r="I216" s="23" t="s">
        <v>9</v>
      </c>
      <c r="J216" s="20"/>
      <c r="K216" s="31">
        <v>0.5</v>
      </c>
      <c r="L216" s="17" t="s">
        <v>934</v>
      </c>
      <c r="M216" s="48">
        <f>IF(Tabela1[[#This Row],[NM]]="",ROUND(Tabela1[[#This Row],[Valor]]*$O$13,2),Tabela1[[#This Row],[Valor]])</f>
        <v>7878.73</v>
      </c>
    </row>
    <row r="217" spans="1:13" x14ac:dyDescent="0.25">
      <c r="A217"/>
      <c r="B217" s="36" t="s">
        <v>924</v>
      </c>
      <c r="C217" s="2" t="s">
        <v>376</v>
      </c>
      <c r="D217" s="5" t="s">
        <v>430</v>
      </c>
      <c r="E217" s="8" t="s">
        <v>9</v>
      </c>
      <c r="F217" s="11" t="s">
        <v>443</v>
      </c>
      <c r="G217" s="16" t="s">
        <v>444</v>
      </c>
      <c r="H217" s="22">
        <v>10000</v>
      </c>
      <c r="I217" s="23" t="s">
        <v>445</v>
      </c>
      <c r="J217" s="20" t="s">
        <v>29</v>
      </c>
      <c r="K217" s="31">
        <v>0.25</v>
      </c>
      <c r="L217" s="17" t="s">
        <v>934</v>
      </c>
      <c r="M217" s="48">
        <f>IF(Tabela1[[#This Row],[NM]]="",ROUND(Tabela1[[#This Row],[Valor]]*$O$13,2),Tabela1[[#This Row],[Valor]])</f>
        <v>7878.73</v>
      </c>
    </row>
    <row r="218" spans="1:13" x14ac:dyDescent="0.25">
      <c r="A218"/>
      <c r="B218" s="36" t="s">
        <v>925</v>
      </c>
      <c r="C218" s="2" t="s">
        <v>484</v>
      </c>
      <c r="D218" s="5" t="s">
        <v>568</v>
      </c>
      <c r="E218" s="8" t="s">
        <v>573</v>
      </c>
      <c r="F218" s="11" t="s">
        <v>571</v>
      </c>
      <c r="G218" s="16" t="s">
        <v>586</v>
      </c>
      <c r="H218" s="22">
        <v>10000</v>
      </c>
      <c r="I218" s="23" t="s">
        <v>28</v>
      </c>
      <c r="J218" s="20"/>
      <c r="K218" s="31">
        <v>0.25</v>
      </c>
      <c r="L218" s="17" t="s">
        <v>934</v>
      </c>
      <c r="M218" s="48">
        <f>IF(Tabela1[[#This Row],[NM]]="",ROUND(Tabela1[[#This Row],[Valor]]*$O$13,2),Tabela1[[#This Row],[Valor]])</f>
        <v>7878.73</v>
      </c>
    </row>
    <row r="219" spans="1:13" x14ac:dyDescent="0.25">
      <c r="A219"/>
      <c r="B219" s="36" t="s">
        <v>932</v>
      </c>
      <c r="C219" s="2" t="s">
        <v>800</v>
      </c>
      <c r="D219" s="5" t="s">
        <v>826</v>
      </c>
      <c r="E219" s="8" t="s">
        <v>832</v>
      </c>
      <c r="F219" s="11" t="s">
        <v>854</v>
      </c>
      <c r="G219" s="16" t="s">
        <v>855</v>
      </c>
      <c r="H219" s="22">
        <v>10000</v>
      </c>
      <c r="I219" s="23" t="s">
        <v>28</v>
      </c>
      <c r="J219" s="20" t="s">
        <v>257</v>
      </c>
      <c r="K219" s="31">
        <v>0.3</v>
      </c>
      <c r="L219" s="17" t="s">
        <v>934</v>
      </c>
      <c r="M219" s="48">
        <f>IF(Tabela1[[#This Row],[NM]]="",ROUND(Tabela1[[#This Row],[Valor]]*$O$13,2),Tabela1[[#This Row],[Valor]])</f>
        <v>7878.73</v>
      </c>
    </row>
    <row r="220" spans="1:13" x14ac:dyDescent="0.25">
      <c r="A220"/>
      <c r="B220" s="36" t="s">
        <v>932</v>
      </c>
      <c r="C220" s="2" t="s">
        <v>24</v>
      </c>
      <c r="D220" s="5" t="s">
        <v>86</v>
      </c>
      <c r="E220" s="8" t="s">
        <v>89</v>
      </c>
      <c r="F220" s="11" t="s">
        <v>87</v>
      </c>
      <c r="G220" s="16" t="s">
        <v>89</v>
      </c>
      <c r="H220" s="22">
        <v>10000</v>
      </c>
      <c r="I220" s="23" t="s">
        <v>71</v>
      </c>
      <c r="J220" s="20" t="s">
        <v>36</v>
      </c>
      <c r="K220" s="31">
        <v>0.2</v>
      </c>
      <c r="L220" s="17" t="s">
        <v>934</v>
      </c>
      <c r="M220" s="48">
        <f>IF(Tabela1[[#This Row],[NM]]="",ROUND(Tabela1[[#This Row],[Valor]]*$O$13,2),Tabela1[[#This Row],[Valor]])</f>
        <v>7878.73</v>
      </c>
    </row>
    <row r="221" spans="1:13" x14ac:dyDescent="0.25">
      <c r="A221"/>
      <c r="B221" s="36" t="s">
        <v>927</v>
      </c>
      <c r="C221" s="2" t="s">
        <v>691</v>
      </c>
      <c r="D221" s="5" t="s">
        <v>692</v>
      </c>
      <c r="E221" s="8" t="s">
        <v>9</v>
      </c>
      <c r="F221" s="11" t="s">
        <v>9</v>
      </c>
      <c r="G221" s="16" t="s">
        <v>697</v>
      </c>
      <c r="H221" s="22">
        <v>10000</v>
      </c>
      <c r="I221" s="23" t="s">
        <v>9</v>
      </c>
      <c r="J221" s="32">
        <v>0.25</v>
      </c>
      <c r="K221" s="31">
        <v>0.25</v>
      </c>
      <c r="L221" s="17" t="s">
        <v>934</v>
      </c>
      <c r="M221" s="48">
        <f>IF(Tabela1[[#This Row],[NM]]="",ROUND(Tabela1[[#This Row],[Valor]]*$O$13,2),Tabela1[[#This Row],[Valor]])</f>
        <v>7878.73</v>
      </c>
    </row>
    <row r="222" spans="1:13" x14ac:dyDescent="0.25">
      <c r="A222"/>
      <c r="B222" s="36" t="s">
        <v>930</v>
      </c>
      <c r="C222" s="2" t="s">
        <v>800</v>
      </c>
      <c r="D222" s="5" t="s">
        <v>873</v>
      </c>
      <c r="E222" s="8" t="s">
        <v>877</v>
      </c>
      <c r="F222" s="11" t="s">
        <v>878</v>
      </c>
      <c r="G222" s="16" t="s">
        <v>881</v>
      </c>
      <c r="H222" s="22">
        <v>10000</v>
      </c>
      <c r="I222" s="23" t="s">
        <v>37</v>
      </c>
      <c r="J222" s="32">
        <v>0.25</v>
      </c>
      <c r="K222" s="31">
        <v>0.2</v>
      </c>
      <c r="L222" s="17" t="s">
        <v>934</v>
      </c>
      <c r="M222" s="48">
        <f>IF(Tabela1[[#This Row],[NM]]="",ROUND(Tabela1[[#This Row],[Valor]]*$O$13,2),Tabela1[[#This Row],[Valor]])</f>
        <v>7878.73</v>
      </c>
    </row>
    <row r="223" spans="1:13" x14ac:dyDescent="0.25">
      <c r="A223"/>
      <c r="B223" s="36" t="s">
        <v>931</v>
      </c>
      <c r="C223" s="2" t="s">
        <v>275</v>
      </c>
      <c r="D223" s="5" t="s">
        <v>276</v>
      </c>
      <c r="E223" s="8" t="s">
        <v>284</v>
      </c>
      <c r="F223" s="11" t="s">
        <v>285</v>
      </c>
      <c r="G223" s="16" t="s">
        <v>286</v>
      </c>
      <c r="H223" s="22">
        <v>10000</v>
      </c>
      <c r="I223" s="23" t="s">
        <v>52</v>
      </c>
      <c r="J223" s="20" t="s">
        <v>52</v>
      </c>
      <c r="K223" s="31">
        <v>0.15</v>
      </c>
      <c r="L223" s="17" t="s">
        <v>934</v>
      </c>
      <c r="M223" s="48">
        <f>IF(Tabela1[[#This Row],[NM]]="",ROUND(Tabela1[[#This Row],[Valor]]*$O$13,2),Tabela1[[#This Row],[Valor]])</f>
        <v>7878.73</v>
      </c>
    </row>
    <row r="224" spans="1:13" x14ac:dyDescent="0.25">
      <c r="A224"/>
      <c r="B224" s="36" t="s">
        <v>931</v>
      </c>
      <c r="C224" s="2" t="s">
        <v>275</v>
      </c>
      <c r="D224" s="5" t="s">
        <v>276</v>
      </c>
      <c r="E224" s="8" t="s">
        <v>284</v>
      </c>
      <c r="F224" s="11" t="s">
        <v>300</v>
      </c>
      <c r="G224" s="16" t="s">
        <v>301</v>
      </c>
      <c r="H224" s="22">
        <v>10000</v>
      </c>
      <c r="I224" s="23" t="s">
        <v>36</v>
      </c>
      <c r="J224" s="20" t="s">
        <v>302</v>
      </c>
      <c r="K224" s="31">
        <v>0.15</v>
      </c>
      <c r="L224" s="17" t="s">
        <v>934</v>
      </c>
      <c r="M224" s="48">
        <f>IF(Tabela1[[#This Row],[NM]]="",ROUND(Tabela1[[#This Row],[Valor]]*$O$13,2),Tabela1[[#This Row],[Valor]])</f>
        <v>7878.73</v>
      </c>
    </row>
    <row r="225" spans="1:13" x14ac:dyDescent="0.25">
      <c r="A225"/>
      <c r="B225" s="36" t="s">
        <v>928</v>
      </c>
      <c r="C225" s="2" t="s">
        <v>800</v>
      </c>
      <c r="D225" s="5" t="s">
        <v>861</v>
      </c>
      <c r="E225" s="8" t="s">
        <v>864</v>
      </c>
      <c r="F225" s="11" t="s">
        <v>9</v>
      </c>
      <c r="G225" s="16" t="s">
        <v>864</v>
      </c>
      <c r="H225" s="22">
        <v>10000</v>
      </c>
      <c r="I225" s="23" t="s">
        <v>9</v>
      </c>
      <c r="J225" s="32">
        <v>0.25</v>
      </c>
      <c r="K225" s="31">
        <v>0.25</v>
      </c>
      <c r="L225" s="17" t="s">
        <v>934</v>
      </c>
      <c r="M225" s="48">
        <f>IF(Tabela1[[#This Row],[NM]]="",ROUND(Tabela1[[#This Row],[Valor]]*$O$13,2),Tabela1[[#This Row],[Valor]])</f>
        <v>7878.73</v>
      </c>
    </row>
    <row r="226" spans="1:13" x14ac:dyDescent="0.25">
      <c r="A226"/>
      <c r="B226" s="36" t="s">
        <v>929</v>
      </c>
      <c r="C226" s="2" t="s">
        <v>111</v>
      </c>
      <c r="D226" s="5" t="s">
        <v>191</v>
      </c>
      <c r="E226" s="8" t="s">
        <v>194</v>
      </c>
      <c r="F226" s="11" t="s">
        <v>199</v>
      </c>
      <c r="G226" s="16" t="s">
        <v>200</v>
      </c>
      <c r="H226" s="22">
        <v>10000</v>
      </c>
      <c r="I226" s="23" t="s">
        <v>28</v>
      </c>
      <c r="J226" s="20" t="s">
        <v>52</v>
      </c>
      <c r="K226" s="31">
        <v>0.25</v>
      </c>
      <c r="L226" s="17" t="s">
        <v>934</v>
      </c>
      <c r="M226" s="48">
        <f>IF(Tabela1[[#This Row],[NM]]="",ROUND(Tabela1[[#This Row],[Valor]]*$O$13,2),Tabela1[[#This Row],[Valor]])</f>
        <v>7878.73</v>
      </c>
    </row>
    <row r="227" spans="1:13" x14ac:dyDescent="0.25">
      <c r="A227"/>
      <c r="B227" s="36" t="s">
        <v>927</v>
      </c>
      <c r="C227" s="2" t="s">
        <v>691</v>
      </c>
      <c r="D227" s="5" t="s">
        <v>692</v>
      </c>
      <c r="E227" s="8" t="s">
        <v>9</v>
      </c>
      <c r="F227" s="11" t="s">
        <v>9</v>
      </c>
      <c r="G227" s="16" t="s">
        <v>701</v>
      </c>
      <c r="H227" s="22">
        <v>9750</v>
      </c>
      <c r="I227" s="23" t="s">
        <v>9</v>
      </c>
      <c r="J227" s="32">
        <v>0.25</v>
      </c>
      <c r="K227" s="31">
        <v>0.25</v>
      </c>
      <c r="L227" s="17" t="s">
        <v>934</v>
      </c>
      <c r="M227" s="48">
        <f>IF(Tabela1[[#This Row],[NM]]="",ROUND(Tabela1[[#This Row],[Valor]]*$O$13,2),Tabela1[[#This Row],[Valor]])</f>
        <v>7681.76</v>
      </c>
    </row>
    <row r="228" spans="1:13" x14ac:dyDescent="0.25">
      <c r="A228"/>
      <c r="B228" s="36" t="s">
        <v>924</v>
      </c>
      <c r="C228" s="2" t="s">
        <v>376</v>
      </c>
      <c r="D228" s="5" t="s">
        <v>416</v>
      </c>
      <c r="E228" s="8" t="s">
        <v>424</v>
      </c>
      <c r="F228" s="11" t="s">
        <v>422</v>
      </c>
      <c r="G228" s="16" t="s">
        <v>423</v>
      </c>
      <c r="H228" s="22">
        <v>9500</v>
      </c>
      <c r="I228" s="23" t="s">
        <v>29</v>
      </c>
      <c r="J228" s="20" t="s">
        <v>29</v>
      </c>
      <c r="K228" s="31">
        <v>0.25</v>
      </c>
      <c r="L228" s="17" t="s">
        <v>934</v>
      </c>
      <c r="M228" s="48">
        <f>IF(Tabela1[[#This Row],[NM]]="",ROUND(Tabela1[[#This Row],[Valor]]*$O$13,2),Tabela1[[#This Row],[Valor]])</f>
        <v>7484.79</v>
      </c>
    </row>
    <row r="229" spans="1:13" x14ac:dyDescent="0.25">
      <c r="A229"/>
      <c r="B229" s="36" t="s">
        <v>926</v>
      </c>
      <c r="C229" s="2" t="s">
        <v>484</v>
      </c>
      <c r="D229" s="5" t="s">
        <v>592</v>
      </c>
      <c r="E229" s="8" t="s">
        <v>595</v>
      </c>
      <c r="F229" s="11" t="s">
        <v>593</v>
      </c>
      <c r="G229" s="16" t="s">
        <v>596</v>
      </c>
      <c r="H229" s="22">
        <v>9000</v>
      </c>
      <c r="I229" s="23" t="s">
        <v>32</v>
      </c>
      <c r="J229" s="32">
        <v>0.25</v>
      </c>
      <c r="K229" s="31">
        <v>0.25</v>
      </c>
      <c r="L229" s="17" t="s">
        <v>934</v>
      </c>
      <c r="M229" s="48">
        <f>IF(Tabela1[[#This Row],[NM]]="",ROUND(Tabela1[[#This Row],[Valor]]*$O$13,2),Tabela1[[#This Row],[Valor]])</f>
        <v>7090.85</v>
      </c>
    </row>
    <row r="230" spans="1:13" x14ac:dyDescent="0.25">
      <c r="A230"/>
      <c r="B230" s="36" t="s">
        <v>926</v>
      </c>
      <c r="C230" s="2" t="s">
        <v>484</v>
      </c>
      <c r="D230" s="5" t="s">
        <v>592</v>
      </c>
      <c r="E230" s="8" t="s">
        <v>595</v>
      </c>
      <c r="F230" s="11" t="s">
        <v>593</v>
      </c>
      <c r="G230" s="16" t="s">
        <v>594</v>
      </c>
      <c r="H230" s="22">
        <v>9000</v>
      </c>
      <c r="I230" s="23" t="s">
        <v>32</v>
      </c>
      <c r="J230" s="32">
        <v>0.25</v>
      </c>
      <c r="K230" s="31">
        <v>0.25</v>
      </c>
      <c r="L230" s="17" t="s">
        <v>934</v>
      </c>
      <c r="M230" s="48">
        <f>IF(Tabela1[[#This Row],[NM]]="",ROUND(Tabela1[[#This Row],[Valor]]*$O$13,2),Tabela1[[#This Row],[Valor]])</f>
        <v>7090.85</v>
      </c>
    </row>
    <row r="231" spans="1:13" x14ac:dyDescent="0.25">
      <c r="A231"/>
      <c r="B231" s="36" t="s">
        <v>924</v>
      </c>
      <c r="C231" s="2" t="s">
        <v>376</v>
      </c>
      <c r="D231" s="5" t="s">
        <v>430</v>
      </c>
      <c r="E231" s="8" t="s">
        <v>442</v>
      </c>
      <c r="F231" s="11" t="s">
        <v>446</v>
      </c>
      <c r="G231" s="16" t="s">
        <v>447</v>
      </c>
      <c r="H231" s="22">
        <v>9000</v>
      </c>
      <c r="I231" s="23" t="s">
        <v>36</v>
      </c>
      <c r="J231" s="20" t="s">
        <v>29</v>
      </c>
      <c r="K231" s="31">
        <v>0.25</v>
      </c>
      <c r="L231" s="17" t="s">
        <v>934</v>
      </c>
      <c r="M231" s="48">
        <f>IF(Tabela1[[#This Row],[NM]]="",ROUND(Tabela1[[#This Row],[Valor]]*$O$13,2),Tabela1[[#This Row],[Valor]])</f>
        <v>7090.85</v>
      </c>
    </row>
    <row r="232" spans="1:13" x14ac:dyDescent="0.25">
      <c r="A232"/>
      <c r="B232" s="36" t="s">
        <v>925</v>
      </c>
      <c r="C232" s="2" t="s">
        <v>484</v>
      </c>
      <c r="D232" s="5" t="s">
        <v>485</v>
      </c>
      <c r="E232" s="8" t="s">
        <v>488</v>
      </c>
      <c r="F232" s="11" t="s">
        <v>522</v>
      </c>
      <c r="G232" s="16" t="s">
        <v>523</v>
      </c>
      <c r="H232" s="22">
        <v>8549.6795999999995</v>
      </c>
      <c r="I232" s="23" t="s">
        <v>29</v>
      </c>
      <c r="J232" s="20" t="s">
        <v>29</v>
      </c>
      <c r="K232" s="31">
        <v>0.25</v>
      </c>
      <c r="L232" s="17" t="s">
        <v>934</v>
      </c>
      <c r="M232" s="48">
        <f>IF(Tabela1[[#This Row],[NM]]="",ROUND(Tabela1[[#This Row],[Valor]]*$O$13,2),Tabela1[[#This Row],[Valor]])</f>
        <v>6736.06</v>
      </c>
    </row>
    <row r="233" spans="1:13" x14ac:dyDescent="0.25">
      <c r="A233"/>
      <c r="B233" s="36" t="s">
        <v>925</v>
      </c>
      <c r="C233" s="2" t="s">
        <v>484</v>
      </c>
      <c r="D233" s="5" t="s">
        <v>568</v>
      </c>
      <c r="E233" s="8" t="s">
        <v>9</v>
      </c>
      <c r="F233" s="11" t="s">
        <v>584</v>
      </c>
      <c r="G233" s="16" t="s">
        <v>560</v>
      </c>
      <c r="H233" s="22">
        <v>8549.6795999999995</v>
      </c>
      <c r="I233" s="23" t="s">
        <v>9</v>
      </c>
      <c r="J233" s="20"/>
      <c r="K233" s="31">
        <v>1</v>
      </c>
      <c r="L233" s="17" t="s">
        <v>934</v>
      </c>
      <c r="M233" s="48">
        <f>IF(Tabela1[[#This Row],[NM]]="",ROUND(Tabela1[[#This Row],[Valor]]*$O$13,2),Tabela1[[#This Row],[Valor]])</f>
        <v>6736.06</v>
      </c>
    </row>
    <row r="234" spans="1:13" x14ac:dyDescent="0.25">
      <c r="A234"/>
      <c r="B234" s="36" t="s">
        <v>925</v>
      </c>
      <c r="C234" s="2" t="s">
        <v>484</v>
      </c>
      <c r="D234" s="5" t="s">
        <v>528</v>
      </c>
      <c r="E234" s="8" t="s">
        <v>531</v>
      </c>
      <c r="F234" s="11" t="s">
        <v>551</v>
      </c>
      <c r="G234" s="16" t="s">
        <v>552</v>
      </c>
      <c r="H234" s="22">
        <v>8549.6795999999995</v>
      </c>
      <c r="I234" s="23" t="s">
        <v>29</v>
      </c>
      <c r="J234" s="20" t="s">
        <v>29</v>
      </c>
      <c r="K234" s="31">
        <v>0.25</v>
      </c>
      <c r="L234" s="17" t="s">
        <v>934</v>
      </c>
      <c r="M234" s="48">
        <f>IF(Tabela1[[#This Row],[NM]]="",ROUND(Tabela1[[#This Row],[Valor]]*$O$13,2),Tabela1[[#This Row],[Valor]])</f>
        <v>6736.06</v>
      </c>
    </row>
    <row r="235" spans="1:13" x14ac:dyDescent="0.25">
      <c r="A235"/>
      <c r="B235" s="36" t="s">
        <v>925</v>
      </c>
      <c r="C235" s="2" t="s">
        <v>484</v>
      </c>
      <c r="D235" s="5" t="s">
        <v>485</v>
      </c>
      <c r="E235" s="8" t="s">
        <v>495</v>
      </c>
      <c r="F235" s="11" t="s">
        <v>497</v>
      </c>
      <c r="G235" s="16" t="s">
        <v>519</v>
      </c>
      <c r="H235" s="22">
        <v>8415.5</v>
      </c>
      <c r="I235" s="23" t="s">
        <v>29</v>
      </c>
      <c r="J235" s="20" t="s">
        <v>29</v>
      </c>
      <c r="K235" s="31">
        <v>0.25</v>
      </c>
      <c r="L235" s="17" t="s">
        <v>934</v>
      </c>
      <c r="M235" s="48">
        <f>IF(Tabela1[[#This Row],[NM]]="",ROUND(Tabela1[[#This Row],[Valor]]*$O$13,2),Tabela1[[#This Row],[Valor]])</f>
        <v>6630.34</v>
      </c>
    </row>
    <row r="236" spans="1:13" x14ac:dyDescent="0.25">
      <c r="A236"/>
      <c r="B236" s="36" t="s">
        <v>925</v>
      </c>
      <c r="C236" s="2" t="s">
        <v>484</v>
      </c>
      <c r="D236" s="5" t="s">
        <v>528</v>
      </c>
      <c r="E236" s="8" t="s">
        <v>532</v>
      </c>
      <c r="F236" s="11" t="s">
        <v>529</v>
      </c>
      <c r="G236" s="16" t="s">
        <v>530</v>
      </c>
      <c r="H236" s="22">
        <v>8415.5</v>
      </c>
      <c r="I236" s="23" t="s">
        <v>32</v>
      </c>
      <c r="J236" s="20" t="s">
        <v>32</v>
      </c>
      <c r="K236" s="31">
        <v>0.25</v>
      </c>
      <c r="L236" s="17" t="s">
        <v>934</v>
      </c>
      <c r="M236" s="48">
        <f>IF(Tabela1[[#This Row],[NM]]="",ROUND(Tabela1[[#This Row],[Valor]]*$O$13,2),Tabela1[[#This Row],[Valor]])</f>
        <v>6630.34</v>
      </c>
    </row>
    <row r="237" spans="1:13" x14ac:dyDescent="0.25">
      <c r="A237"/>
      <c r="B237" s="36" t="s">
        <v>924</v>
      </c>
      <c r="C237" s="2" t="s">
        <v>376</v>
      </c>
      <c r="D237" s="5" t="s">
        <v>430</v>
      </c>
      <c r="E237" s="8" t="s">
        <v>451</v>
      </c>
      <c r="F237" s="11" t="s">
        <v>9</v>
      </c>
      <c r="G237" s="16" t="s">
        <v>451</v>
      </c>
      <c r="H237" s="22">
        <v>8000</v>
      </c>
      <c r="I237" s="23" t="s">
        <v>9</v>
      </c>
      <c r="J237" s="32">
        <v>0.25</v>
      </c>
      <c r="K237" s="31">
        <v>0.25</v>
      </c>
      <c r="L237" s="17" t="s">
        <v>934</v>
      </c>
      <c r="M237" s="48">
        <f>IF(Tabela1[[#This Row],[NM]]="",ROUND(Tabela1[[#This Row],[Valor]]*$O$13,2),Tabela1[[#This Row],[Valor]])</f>
        <v>6302.98</v>
      </c>
    </row>
    <row r="238" spans="1:13" x14ac:dyDescent="0.25">
      <c r="A238"/>
      <c r="B238" s="36" t="s">
        <v>932</v>
      </c>
      <c r="C238" s="2" t="s">
        <v>800</v>
      </c>
      <c r="D238" s="5" t="s">
        <v>826</v>
      </c>
      <c r="E238" s="8" t="s">
        <v>832</v>
      </c>
      <c r="F238" s="11" t="s">
        <v>854</v>
      </c>
      <c r="G238" s="16" t="s">
        <v>859</v>
      </c>
      <c r="H238" s="22">
        <v>8000</v>
      </c>
      <c r="I238" s="23" t="s">
        <v>28</v>
      </c>
      <c r="J238" s="20" t="s">
        <v>257</v>
      </c>
      <c r="K238" s="31">
        <v>0.3</v>
      </c>
      <c r="L238" s="17" t="s">
        <v>934</v>
      </c>
      <c r="M238" s="48">
        <f>IF(Tabela1[[#This Row],[NM]]="",ROUND(Tabela1[[#This Row],[Valor]]*$O$13,2),Tabela1[[#This Row],[Valor]])</f>
        <v>6302.98</v>
      </c>
    </row>
    <row r="239" spans="1:13" x14ac:dyDescent="0.25">
      <c r="A239"/>
      <c r="B239" s="36" t="s">
        <v>929</v>
      </c>
      <c r="C239" s="2" t="s">
        <v>111</v>
      </c>
      <c r="D239" s="5" t="s">
        <v>215</v>
      </c>
      <c r="E239" s="8" t="s">
        <v>221</v>
      </c>
      <c r="F239" s="11" t="s">
        <v>219</v>
      </c>
      <c r="G239" s="16" t="s">
        <v>226</v>
      </c>
      <c r="H239" s="22">
        <v>8000</v>
      </c>
      <c r="I239" s="23" t="s">
        <v>28</v>
      </c>
      <c r="J239" s="20"/>
      <c r="K239" s="31">
        <v>0.25</v>
      </c>
      <c r="L239" s="17" t="s">
        <v>934</v>
      </c>
      <c r="M239" s="48">
        <f>IF(Tabela1[[#This Row],[NM]]="",ROUND(Tabela1[[#This Row],[Valor]]*$O$13,2),Tabela1[[#This Row],[Valor]])</f>
        <v>6302.98</v>
      </c>
    </row>
    <row r="240" spans="1:13" x14ac:dyDescent="0.25">
      <c r="A240"/>
      <c r="B240" s="36" t="s">
        <v>924</v>
      </c>
      <c r="C240" s="2" t="s">
        <v>691</v>
      </c>
      <c r="D240" s="5" t="s">
        <v>756</v>
      </c>
      <c r="E240" s="8" t="s">
        <v>917</v>
      </c>
      <c r="F240" s="11" t="s">
        <v>9</v>
      </c>
      <c r="G240" s="16" t="s">
        <v>757</v>
      </c>
      <c r="H240" s="22">
        <v>7500</v>
      </c>
      <c r="I240" s="23" t="s">
        <v>9</v>
      </c>
      <c r="J240" s="20"/>
      <c r="K240" s="31">
        <v>0.25</v>
      </c>
      <c r="L240" s="17" t="s">
        <v>934</v>
      </c>
      <c r="M240" s="48">
        <f>IF(Tabela1[[#This Row],[NM]]="",ROUND(Tabela1[[#This Row],[Valor]]*$O$13,2),Tabela1[[#This Row],[Valor]])</f>
        <v>5909.04</v>
      </c>
    </row>
    <row r="241" spans="1:13" x14ac:dyDescent="0.25">
      <c r="A241"/>
      <c r="B241" s="36" t="s">
        <v>929</v>
      </c>
      <c r="C241" s="2" t="s">
        <v>111</v>
      </c>
      <c r="D241" s="5" t="s">
        <v>183</v>
      </c>
      <c r="E241" s="8" t="s">
        <v>186</v>
      </c>
      <c r="F241" s="11" t="s">
        <v>184</v>
      </c>
      <c r="G241" s="16" t="s">
        <v>190</v>
      </c>
      <c r="H241" s="22">
        <v>7500</v>
      </c>
      <c r="I241" s="23" t="s">
        <v>28</v>
      </c>
      <c r="J241" s="20" t="s">
        <v>65</v>
      </c>
      <c r="K241" s="31">
        <v>0.25</v>
      </c>
      <c r="L241" s="17" t="s">
        <v>934</v>
      </c>
      <c r="M241" s="48">
        <f>IF(Tabela1[[#This Row],[NM]]="",ROUND(Tabela1[[#This Row],[Valor]]*$O$13,2),Tabela1[[#This Row],[Valor]])</f>
        <v>5909.04</v>
      </c>
    </row>
    <row r="242" spans="1:13" x14ac:dyDescent="0.25">
      <c r="A242"/>
      <c r="B242" s="36" t="s">
        <v>932</v>
      </c>
      <c r="C242" s="2" t="s">
        <v>800</v>
      </c>
      <c r="D242" s="5" t="s">
        <v>826</v>
      </c>
      <c r="E242" s="8" t="s">
        <v>832</v>
      </c>
      <c r="F242" s="11" t="s">
        <v>856</v>
      </c>
      <c r="G242" s="16" t="s">
        <v>857</v>
      </c>
      <c r="H242" s="22">
        <v>7000</v>
      </c>
      <c r="I242" s="23" t="s">
        <v>28</v>
      </c>
      <c r="J242" s="20" t="s">
        <v>257</v>
      </c>
      <c r="K242" s="31">
        <v>0.3</v>
      </c>
      <c r="L242" s="17" t="s">
        <v>934</v>
      </c>
      <c r="M242" s="48">
        <f>IF(Tabela1[[#This Row],[NM]]="",ROUND(Tabela1[[#This Row],[Valor]]*$O$13,2),Tabela1[[#This Row],[Valor]])</f>
        <v>5515.11</v>
      </c>
    </row>
    <row r="243" spans="1:13" x14ac:dyDescent="0.25">
      <c r="A243"/>
      <c r="B243" s="36" t="s">
        <v>928</v>
      </c>
      <c r="C243" s="2" t="s">
        <v>800</v>
      </c>
      <c r="D243" s="5" t="s">
        <v>895</v>
      </c>
      <c r="E243" s="8" t="s">
        <v>898</v>
      </c>
      <c r="F243" s="11" t="s">
        <v>896</v>
      </c>
      <c r="G243" s="16" t="s">
        <v>899</v>
      </c>
      <c r="H243" s="22">
        <v>6400</v>
      </c>
      <c r="I243" s="23" t="s">
        <v>65</v>
      </c>
      <c r="J243" s="32">
        <v>0.25</v>
      </c>
      <c r="K243" s="31">
        <v>0.25</v>
      </c>
      <c r="L243" s="17" t="s">
        <v>934</v>
      </c>
      <c r="M243" s="48">
        <f>IF(Tabela1[[#This Row],[NM]]="",ROUND(Tabela1[[#This Row],[Valor]]*$O$13,2),Tabela1[[#This Row],[Valor]])</f>
        <v>5042.38</v>
      </c>
    </row>
    <row r="244" spans="1:13" x14ac:dyDescent="0.25">
      <c r="A244"/>
      <c r="B244" s="36" t="s">
        <v>924</v>
      </c>
      <c r="C244" s="2" t="s">
        <v>691</v>
      </c>
      <c r="D244" s="5" t="s">
        <v>749</v>
      </c>
      <c r="E244" s="8" t="s">
        <v>751</v>
      </c>
      <c r="F244" s="11" t="s">
        <v>750</v>
      </c>
      <c r="G244" s="16" t="s">
        <v>751</v>
      </c>
      <c r="H244" s="22">
        <v>6000</v>
      </c>
      <c r="I244" s="23" t="s">
        <v>29</v>
      </c>
      <c r="J244" s="20" t="s">
        <v>29</v>
      </c>
      <c r="K244" s="31">
        <v>0.25</v>
      </c>
      <c r="L244" s="17" t="s">
        <v>934</v>
      </c>
      <c r="M244" s="48">
        <f>IF(Tabela1[[#This Row],[NM]]="",ROUND(Tabela1[[#This Row],[Valor]]*$O$13,2),Tabela1[[#This Row],[Valor]])</f>
        <v>4727.24</v>
      </c>
    </row>
    <row r="245" spans="1:13" x14ac:dyDescent="0.25">
      <c r="A245"/>
      <c r="B245" s="36" t="s">
        <v>929</v>
      </c>
      <c r="C245" s="2" t="s">
        <v>111</v>
      </c>
      <c r="D245" s="5" t="s">
        <v>183</v>
      </c>
      <c r="E245" s="8" t="s">
        <v>186</v>
      </c>
      <c r="F245" s="11" t="s">
        <v>184</v>
      </c>
      <c r="G245" s="16" t="s">
        <v>188</v>
      </c>
      <c r="H245" s="22">
        <v>6000</v>
      </c>
      <c r="I245" s="23" t="s">
        <v>28</v>
      </c>
      <c r="J245" s="20" t="s">
        <v>65</v>
      </c>
      <c r="K245" s="31">
        <v>0.25</v>
      </c>
      <c r="L245" s="17" t="s">
        <v>934</v>
      </c>
      <c r="M245" s="48">
        <f>IF(Tabela1[[#This Row],[NM]]="",ROUND(Tabela1[[#This Row],[Valor]]*$O$13,2),Tabela1[[#This Row],[Valor]])</f>
        <v>4727.24</v>
      </c>
    </row>
    <row r="246" spans="1:13" x14ac:dyDescent="0.25">
      <c r="A246"/>
      <c r="B246" s="36" t="s">
        <v>925</v>
      </c>
      <c r="C246" s="2" t="s">
        <v>484</v>
      </c>
      <c r="D246" s="5" t="s">
        <v>485</v>
      </c>
      <c r="E246" s="8" t="s">
        <v>495</v>
      </c>
      <c r="F246" s="11" t="s">
        <v>493</v>
      </c>
      <c r="G246" s="16" t="s">
        <v>494</v>
      </c>
      <c r="H246" s="22">
        <v>5699.7864</v>
      </c>
      <c r="I246" s="23" t="s">
        <v>28</v>
      </c>
      <c r="J246" s="20" t="s">
        <v>29</v>
      </c>
      <c r="K246" s="31">
        <v>0.25</v>
      </c>
      <c r="L246" s="17" t="s">
        <v>934</v>
      </c>
      <c r="M246" s="48">
        <f>IF(Tabela1[[#This Row],[NM]]="",ROUND(Tabela1[[#This Row],[Valor]]*$O$13,2),Tabela1[[#This Row],[Valor]])</f>
        <v>4490.7</v>
      </c>
    </row>
    <row r="247" spans="1:13" x14ac:dyDescent="0.25">
      <c r="A247"/>
      <c r="B247" s="36" t="s">
        <v>925</v>
      </c>
      <c r="C247" s="2" t="s">
        <v>484</v>
      </c>
      <c r="D247" s="5" t="s">
        <v>568</v>
      </c>
      <c r="E247" s="8" t="s">
        <v>9</v>
      </c>
      <c r="F247" s="11" t="s">
        <v>581</v>
      </c>
      <c r="G247" s="16" t="s">
        <v>585</v>
      </c>
      <c r="H247" s="22">
        <v>5699.7864</v>
      </c>
      <c r="I247" s="23" t="s">
        <v>28</v>
      </c>
      <c r="J247" s="20" t="s">
        <v>32</v>
      </c>
      <c r="K247" s="31">
        <v>0.25</v>
      </c>
      <c r="L247" s="17" t="s">
        <v>934</v>
      </c>
      <c r="M247" s="48">
        <f>IF(Tabela1[[#This Row],[NM]]="",ROUND(Tabela1[[#This Row],[Valor]]*$O$13,2),Tabela1[[#This Row],[Valor]])</f>
        <v>4490.7</v>
      </c>
    </row>
    <row r="248" spans="1:13" x14ac:dyDescent="0.25">
      <c r="A248"/>
      <c r="B248" s="36" t="s">
        <v>925</v>
      </c>
      <c r="C248" s="2" t="s">
        <v>484</v>
      </c>
      <c r="D248" s="5" t="s">
        <v>528</v>
      </c>
      <c r="E248" s="8" t="s">
        <v>531</v>
      </c>
      <c r="F248" s="11" t="s">
        <v>539</v>
      </c>
      <c r="G248" s="16" t="s">
        <v>555</v>
      </c>
      <c r="H248" s="22">
        <v>5699.7864</v>
      </c>
      <c r="I248" s="23" t="s">
        <v>128</v>
      </c>
      <c r="J248" s="32">
        <v>0.25</v>
      </c>
      <c r="K248" s="31">
        <v>0.25</v>
      </c>
      <c r="L248" s="17" t="s">
        <v>934</v>
      </c>
      <c r="M248" s="48">
        <f>IF(Tabela1[[#This Row],[NM]]="",ROUND(Tabela1[[#This Row],[Valor]]*$O$13,2),Tabela1[[#This Row],[Valor]])</f>
        <v>4490.7</v>
      </c>
    </row>
    <row r="249" spans="1:13" x14ac:dyDescent="0.25">
      <c r="A249"/>
      <c r="B249" s="36" t="s">
        <v>925</v>
      </c>
      <c r="C249" s="2" t="s">
        <v>484</v>
      </c>
      <c r="D249" s="5" t="s">
        <v>485</v>
      </c>
      <c r="E249" s="8" t="s">
        <v>495</v>
      </c>
      <c r="F249" s="11" t="s">
        <v>497</v>
      </c>
      <c r="G249" s="16" t="s">
        <v>498</v>
      </c>
      <c r="H249" s="22">
        <v>5699.7864</v>
      </c>
      <c r="I249" s="23" t="s">
        <v>29</v>
      </c>
      <c r="J249" s="20" t="s">
        <v>29</v>
      </c>
      <c r="K249" s="31">
        <v>0.25</v>
      </c>
      <c r="L249" s="17" t="s">
        <v>934</v>
      </c>
      <c r="M249" s="48">
        <f>IF(Tabela1[[#This Row],[NM]]="",ROUND(Tabela1[[#This Row],[Valor]]*$O$13,2),Tabela1[[#This Row],[Valor]])</f>
        <v>4490.7</v>
      </c>
    </row>
    <row r="250" spans="1:13" x14ac:dyDescent="0.25">
      <c r="A250"/>
      <c r="B250" s="36" t="s">
        <v>925</v>
      </c>
      <c r="C250" s="2" t="s">
        <v>484</v>
      </c>
      <c r="D250" s="5" t="s">
        <v>568</v>
      </c>
      <c r="E250" s="8" t="s">
        <v>573</v>
      </c>
      <c r="F250" s="11" t="s">
        <v>571</v>
      </c>
      <c r="G250" s="16" t="s">
        <v>587</v>
      </c>
      <c r="H250" s="22">
        <v>5699.7864</v>
      </c>
      <c r="I250" s="23" t="s">
        <v>28</v>
      </c>
      <c r="J250" s="20"/>
      <c r="K250" s="31">
        <v>1</v>
      </c>
      <c r="L250" s="17" t="s">
        <v>934</v>
      </c>
      <c r="M250" s="48">
        <f>IF(Tabela1[[#This Row],[NM]]="",ROUND(Tabela1[[#This Row],[Valor]]*$O$13,2),Tabela1[[#This Row],[Valor]])</f>
        <v>4490.7</v>
      </c>
    </row>
    <row r="251" spans="1:13" x14ac:dyDescent="0.25">
      <c r="A251"/>
      <c r="B251" s="36" t="s">
        <v>925</v>
      </c>
      <c r="C251" s="2" t="s">
        <v>453</v>
      </c>
      <c r="D251" s="5" t="s">
        <v>454</v>
      </c>
      <c r="E251" s="8" t="s">
        <v>463</v>
      </c>
      <c r="F251" s="11" t="s">
        <v>461</v>
      </c>
      <c r="G251" s="16" t="s">
        <v>462</v>
      </c>
      <c r="H251" s="22">
        <v>5699.7864</v>
      </c>
      <c r="I251" s="23" t="s">
        <v>36</v>
      </c>
      <c r="J251" s="20" t="s">
        <v>29</v>
      </c>
      <c r="K251" s="31">
        <v>0.25</v>
      </c>
      <c r="L251" s="17" t="s">
        <v>934</v>
      </c>
      <c r="M251" s="48">
        <f>IF(Tabela1[[#This Row],[NM]]="",ROUND(Tabela1[[#This Row],[Valor]]*$O$13,2),Tabela1[[#This Row],[Valor]])</f>
        <v>4490.7</v>
      </c>
    </row>
    <row r="252" spans="1:13" x14ac:dyDescent="0.25">
      <c r="A252"/>
      <c r="B252" s="36" t="s">
        <v>923</v>
      </c>
      <c r="C252" s="2" t="s">
        <v>758</v>
      </c>
      <c r="D252" s="5" t="s">
        <v>759</v>
      </c>
      <c r="E252" s="8" t="s">
        <v>762</v>
      </c>
      <c r="F252" s="11" t="s">
        <v>760</v>
      </c>
      <c r="G252" s="16" t="s">
        <v>770</v>
      </c>
      <c r="H252" s="22">
        <v>5000</v>
      </c>
      <c r="I252" s="23" t="s">
        <v>32</v>
      </c>
      <c r="J252" s="32">
        <v>0.25</v>
      </c>
      <c r="K252" s="31">
        <v>0.25</v>
      </c>
      <c r="L252" s="17" t="s">
        <v>934</v>
      </c>
      <c r="M252" s="48">
        <f>IF(Tabela1[[#This Row],[NM]]="",ROUND(Tabela1[[#This Row],[Valor]]*$O$13,2),Tabela1[[#This Row],[Valor]])</f>
        <v>3939.36</v>
      </c>
    </row>
    <row r="253" spans="1:13" x14ac:dyDescent="0.25">
      <c r="A253"/>
      <c r="B253" s="36" t="s">
        <v>924</v>
      </c>
      <c r="C253" s="2" t="s">
        <v>691</v>
      </c>
      <c r="D253" s="5" t="s">
        <v>740</v>
      </c>
      <c r="E253" s="8" t="s">
        <v>9</v>
      </c>
      <c r="F253" s="11" t="s">
        <v>9</v>
      </c>
      <c r="G253" s="16" t="s">
        <v>747</v>
      </c>
      <c r="H253" s="22">
        <v>5000</v>
      </c>
      <c r="I253" s="23" t="s">
        <v>9</v>
      </c>
      <c r="J253" s="20"/>
      <c r="K253" s="31">
        <v>0.5</v>
      </c>
      <c r="L253" s="17" t="s">
        <v>934</v>
      </c>
      <c r="M253" s="48">
        <f>IF(Tabela1[[#This Row],[NM]]="",ROUND(Tabela1[[#This Row],[Valor]]*$O$13,2),Tabela1[[#This Row],[Valor]])</f>
        <v>3939.36</v>
      </c>
    </row>
    <row r="254" spans="1:13" x14ac:dyDescent="0.25">
      <c r="A254"/>
      <c r="B254" s="36" t="s">
        <v>927</v>
      </c>
      <c r="C254" s="2" t="s">
        <v>24</v>
      </c>
      <c r="D254" s="5" t="s">
        <v>76</v>
      </c>
      <c r="E254" s="8" t="s">
        <v>9</v>
      </c>
      <c r="F254" s="11" t="s">
        <v>9</v>
      </c>
      <c r="G254" s="16" t="s">
        <v>79</v>
      </c>
      <c r="H254" s="22">
        <v>5000</v>
      </c>
      <c r="I254" s="23" t="s">
        <v>9</v>
      </c>
      <c r="J254" s="32">
        <v>0.25</v>
      </c>
      <c r="K254" s="31">
        <v>0.25</v>
      </c>
      <c r="L254" s="17" t="s">
        <v>934</v>
      </c>
      <c r="M254" s="48">
        <f>IF(Tabela1[[#This Row],[NM]]="",ROUND(Tabela1[[#This Row],[Valor]]*$O$13,2),Tabela1[[#This Row],[Valor]])</f>
        <v>3939.36</v>
      </c>
    </row>
    <row r="255" spans="1:13" x14ac:dyDescent="0.25">
      <c r="A255"/>
      <c r="B255" s="36" t="s">
        <v>930</v>
      </c>
      <c r="C255" s="2" t="s">
        <v>800</v>
      </c>
      <c r="D255" s="5" t="s">
        <v>873</v>
      </c>
      <c r="E255" s="8" t="s">
        <v>877</v>
      </c>
      <c r="F255" s="11" t="s">
        <v>875</v>
      </c>
      <c r="G255" s="16" t="s">
        <v>876</v>
      </c>
      <c r="H255" s="22">
        <v>5000</v>
      </c>
      <c r="I255" s="23" t="s">
        <v>36</v>
      </c>
      <c r="J255" s="32">
        <v>0.25</v>
      </c>
      <c r="K255" s="31">
        <v>0.25</v>
      </c>
      <c r="L255" s="17" t="s">
        <v>934</v>
      </c>
      <c r="M255" s="48">
        <f>IF(Tabela1[[#This Row],[NM]]="",ROUND(Tabela1[[#This Row],[Valor]]*$O$13,2),Tabela1[[#This Row],[Valor]])</f>
        <v>3939.36</v>
      </c>
    </row>
    <row r="256" spans="1:13" x14ac:dyDescent="0.25">
      <c r="A256"/>
      <c r="B256" s="36" t="s">
        <v>930</v>
      </c>
      <c r="C256" s="2" t="s">
        <v>800</v>
      </c>
      <c r="D256" s="5" t="s">
        <v>873</v>
      </c>
      <c r="E256" s="8" t="s">
        <v>877</v>
      </c>
      <c r="F256" s="11" t="s">
        <v>878</v>
      </c>
      <c r="G256" s="16" t="s">
        <v>887</v>
      </c>
      <c r="H256" s="22">
        <v>5000</v>
      </c>
      <c r="I256" s="23" t="s">
        <v>37</v>
      </c>
      <c r="J256" s="20" t="s">
        <v>32</v>
      </c>
      <c r="K256" s="31">
        <v>0.2</v>
      </c>
      <c r="L256" s="17" t="s">
        <v>934</v>
      </c>
      <c r="M256" s="48">
        <f>IF(Tabela1[[#This Row],[NM]]="",ROUND(Tabela1[[#This Row],[Valor]]*$O$13,2),Tabela1[[#This Row],[Valor]])</f>
        <v>3939.36</v>
      </c>
    </row>
    <row r="257" spans="1:13" x14ac:dyDescent="0.25">
      <c r="A257"/>
      <c r="B257" s="36" t="s">
        <v>931</v>
      </c>
      <c r="C257" s="2" t="s">
        <v>275</v>
      </c>
      <c r="D257" s="5" t="s">
        <v>276</v>
      </c>
      <c r="E257" s="8" t="s">
        <v>9</v>
      </c>
      <c r="F257" s="11" t="s">
        <v>310</v>
      </c>
      <c r="G257" s="16" t="s">
        <v>311</v>
      </c>
      <c r="H257" s="22">
        <v>5000</v>
      </c>
      <c r="I257" s="23" t="s">
        <v>9</v>
      </c>
      <c r="J257" s="32">
        <v>0.25</v>
      </c>
      <c r="K257" s="31">
        <v>0.25</v>
      </c>
      <c r="L257" s="17" t="s">
        <v>934</v>
      </c>
      <c r="M257" s="48">
        <f>IF(Tabela1[[#This Row],[NM]]="",ROUND(Tabela1[[#This Row],[Valor]]*$O$13,2),Tabela1[[#This Row],[Valor]])</f>
        <v>3939.36</v>
      </c>
    </row>
    <row r="258" spans="1:13" x14ac:dyDescent="0.25">
      <c r="A258"/>
      <c r="B258" s="36" t="s">
        <v>928</v>
      </c>
      <c r="C258" s="2" t="s">
        <v>800</v>
      </c>
      <c r="D258" s="5" t="s">
        <v>895</v>
      </c>
      <c r="E258" s="8" t="s">
        <v>907</v>
      </c>
      <c r="F258" s="11" t="s">
        <v>905</v>
      </c>
      <c r="G258" s="16" t="s">
        <v>906</v>
      </c>
      <c r="H258" s="22">
        <v>5000</v>
      </c>
      <c r="I258" s="23" t="s">
        <v>28</v>
      </c>
      <c r="J258" s="20" t="s">
        <v>32</v>
      </c>
      <c r="K258" s="31">
        <v>0.25</v>
      </c>
      <c r="L258" s="17" t="s">
        <v>934</v>
      </c>
      <c r="M258" s="48">
        <f>IF(Tabela1[[#This Row],[NM]]="",ROUND(Tabela1[[#This Row],[Valor]]*$O$13,2),Tabela1[[#This Row],[Valor]])</f>
        <v>3939.36</v>
      </c>
    </row>
    <row r="259" spans="1:13" x14ac:dyDescent="0.25">
      <c r="A259"/>
      <c r="B259" s="36" t="s">
        <v>929</v>
      </c>
      <c r="C259" s="2" t="s">
        <v>111</v>
      </c>
      <c r="D259" s="5" t="s">
        <v>191</v>
      </c>
      <c r="E259" s="8" t="s">
        <v>194</v>
      </c>
      <c r="F259" s="11" t="s">
        <v>192</v>
      </c>
      <c r="G259" s="16" t="s">
        <v>193</v>
      </c>
      <c r="H259" s="22">
        <v>5000</v>
      </c>
      <c r="I259" s="23" t="s">
        <v>52</v>
      </c>
      <c r="J259" s="20" t="s">
        <v>29</v>
      </c>
      <c r="K259" s="31">
        <v>0.25</v>
      </c>
      <c r="L259" s="17" t="s">
        <v>934</v>
      </c>
      <c r="M259" s="48">
        <f>IF(Tabela1[[#This Row],[NM]]="",ROUND(Tabela1[[#This Row],[Valor]]*$O$13,2),Tabela1[[#This Row],[Valor]])</f>
        <v>3939.36</v>
      </c>
    </row>
    <row r="260" spans="1:13" x14ac:dyDescent="0.25">
      <c r="A260"/>
      <c r="B260" s="36" t="s">
        <v>929</v>
      </c>
      <c r="C260" s="2" t="s">
        <v>111</v>
      </c>
      <c r="D260" s="5" t="s">
        <v>145</v>
      </c>
      <c r="E260" s="8" t="s">
        <v>148</v>
      </c>
      <c r="F260" s="11" t="s">
        <v>146</v>
      </c>
      <c r="G260" s="16" t="s">
        <v>147</v>
      </c>
      <c r="H260" s="22">
        <v>5000</v>
      </c>
      <c r="I260" s="23" t="s">
        <v>52</v>
      </c>
      <c r="J260" s="20" t="s">
        <v>37</v>
      </c>
      <c r="K260" s="31">
        <v>0.25</v>
      </c>
      <c r="L260" s="17" t="s">
        <v>934</v>
      </c>
      <c r="M260" s="48">
        <f>IF(Tabela1[[#This Row],[NM]]="",ROUND(Tabela1[[#This Row],[Valor]]*$O$13,2),Tabela1[[#This Row],[Valor]])</f>
        <v>3939.36</v>
      </c>
    </row>
    <row r="261" spans="1:13" x14ac:dyDescent="0.25">
      <c r="A261"/>
      <c r="B261" s="36" t="s">
        <v>929</v>
      </c>
      <c r="C261" s="2" t="s">
        <v>111</v>
      </c>
      <c r="D261" s="5" t="s">
        <v>244</v>
      </c>
      <c r="E261" s="8" t="s">
        <v>247</v>
      </c>
      <c r="F261" s="11" t="s">
        <v>245</v>
      </c>
      <c r="G261" s="16" t="s">
        <v>249</v>
      </c>
      <c r="H261" s="22">
        <v>5000</v>
      </c>
      <c r="I261" s="23" t="s">
        <v>29</v>
      </c>
      <c r="J261" s="20" t="s">
        <v>29</v>
      </c>
      <c r="K261" s="31">
        <v>0.25</v>
      </c>
      <c r="L261" s="17" t="s">
        <v>934</v>
      </c>
      <c r="M261" s="48">
        <f>IF(Tabela1[[#This Row],[NM]]="",ROUND(Tabela1[[#This Row],[Valor]]*$O$13,2),Tabela1[[#This Row],[Valor]])</f>
        <v>3939.36</v>
      </c>
    </row>
    <row r="262" spans="1:13" x14ac:dyDescent="0.25">
      <c r="A262"/>
      <c r="B262" s="36" t="s">
        <v>923</v>
      </c>
      <c r="C262" s="2" t="s">
        <v>758</v>
      </c>
      <c r="D262" s="5" t="s">
        <v>759</v>
      </c>
      <c r="E262" s="8" t="s">
        <v>766</v>
      </c>
      <c r="F262" s="11" t="s">
        <v>771</v>
      </c>
      <c r="G262" s="16" t="s">
        <v>772</v>
      </c>
      <c r="H262" s="22">
        <v>4500</v>
      </c>
      <c r="I262" s="23" t="s">
        <v>29</v>
      </c>
      <c r="J262" s="20" t="s">
        <v>37</v>
      </c>
      <c r="K262" s="31">
        <v>0.25</v>
      </c>
      <c r="L262" s="17" t="s">
        <v>934</v>
      </c>
      <c r="M262" s="48">
        <f>IF(Tabela1[[#This Row],[NM]]="",ROUND(Tabela1[[#This Row],[Valor]]*$O$13,2),Tabela1[[#This Row],[Valor]])</f>
        <v>3545.43</v>
      </c>
    </row>
    <row r="263" spans="1:13" x14ac:dyDescent="0.25">
      <c r="A263"/>
      <c r="B263" s="36" t="s">
        <v>928</v>
      </c>
      <c r="C263" s="2" t="s">
        <v>800</v>
      </c>
      <c r="D263" s="5" t="s">
        <v>861</v>
      </c>
      <c r="E263" s="8" t="s">
        <v>865</v>
      </c>
      <c r="F263" s="11" t="s">
        <v>862</v>
      </c>
      <c r="G263" s="16" t="s">
        <v>870</v>
      </c>
      <c r="H263" s="22">
        <v>4000</v>
      </c>
      <c r="I263" s="23" t="s">
        <v>32</v>
      </c>
      <c r="J263" s="32">
        <v>0.25</v>
      </c>
      <c r="K263" s="31">
        <v>0.25</v>
      </c>
      <c r="L263" s="17" t="s">
        <v>934</v>
      </c>
      <c r="M263" s="48">
        <f>IF(Tabela1[[#This Row],[NM]]="",ROUND(Tabela1[[#This Row],[Valor]]*$O$13,2),Tabela1[[#This Row],[Valor]])</f>
        <v>3151.49</v>
      </c>
    </row>
    <row r="264" spans="1:13" x14ac:dyDescent="0.25">
      <c r="A264"/>
      <c r="B264" s="36" t="s">
        <v>926</v>
      </c>
      <c r="C264" s="2" t="s">
        <v>602</v>
      </c>
      <c r="D264" s="5" t="s">
        <v>672</v>
      </c>
      <c r="E264" s="8" t="s">
        <v>9</v>
      </c>
      <c r="F264" s="11" t="s">
        <v>9</v>
      </c>
      <c r="G264" s="16" t="s">
        <v>681</v>
      </c>
      <c r="H264" s="22">
        <v>3500</v>
      </c>
      <c r="I264" s="23" t="s">
        <v>9</v>
      </c>
      <c r="J264" s="32">
        <v>0.33</v>
      </c>
      <c r="K264" s="31">
        <v>0.33</v>
      </c>
      <c r="L264" s="17" t="s">
        <v>934</v>
      </c>
      <c r="M264" s="48">
        <f>IF(Tabela1[[#This Row],[NM]]="",ROUND(Tabela1[[#This Row],[Valor]]*$O$13,2),Tabela1[[#This Row],[Valor]])</f>
        <v>2757.55</v>
      </c>
    </row>
    <row r="265" spans="1:13" x14ac:dyDescent="0.25">
      <c r="A265"/>
      <c r="B265" s="36" t="s">
        <v>925</v>
      </c>
      <c r="C265" s="2" t="s">
        <v>484</v>
      </c>
      <c r="D265" s="5" t="s">
        <v>485</v>
      </c>
      <c r="E265" s="8" t="s">
        <v>517</v>
      </c>
      <c r="F265" s="11" t="s">
        <v>515</v>
      </c>
      <c r="G265" s="16" t="s">
        <v>516</v>
      </c>
      <c r="H265" s="22">
        <v>3013.4</v>
      </c>
      <c r="I265" s="23" t="s">
        <v>29</v>
      </c>
      <c r="J265" s="20" t="s">
        <v>29</v>
      </c>
      <c r="K265" s="31">
        <v>0.25</v>
      </c>
      <c r="L265" s="17" t="s">
        <v>934</v>
      </c>
      <c r="M265" s="48">
        <f>IF(Tabela1[[#This Row],[NM]]="",ROUND(Tabela1[[#This Row],[Valor]]*$O$13,2),Tabela1[[#This Row],[Valor]])</f>
        <v>2374.1799999999998</v>
      </c>
    </row>
    <row r="266" spans="1:13" x14ac:dyDescent="0.25">
      <c r="A266"/>
      <c r="B266" s="36" t="s">
        <v>926</v>
      </c>
      <c r="C266" s="2" t="s">
        <v>602</v>
      </c>
      <c r="D266" s="5" t="s">
        <v>672</v>
      </c>
      <c r="E266" s="8" t="s">
        <v>9</v>
      </c>
      <c r="F266" s="11" t="s">
        <v>9</v>
      </c>
      <c r="G266" s="16" t="s">
        <v>683</v>
      </c>
      <c r="H266" s="22">
        <v>3000</v>
      </c>
      <c r="I266" s="23" t="s">
        <v>9</v>
      </c>
      <c r="J266" s="20"/>
      <c r="K266" s="31">
        <v>0.5</v>
      </c>
      <c r="L266" s="17" t="s">
        <v>934</v>
      </c>
      <c r="M266" s="48">
        <f>IF(Tabela1[[#This Row],[NM]]="",ROUND(Tabela1[[#This Row],[Valor]]*$O$13,2),Tabela1[[#This Row],[Valor]])</f>
        <v>2363.62</v>
      </c>
    </row>
    <row r="267" spans="1:13" x14ac:dyDescent="0.25">
      <c r="A267"/>
      <c r="B267" s="36" t="s">
        <v>924</v>
      </c>
      <c r="C267" s="2" t="s">
        <v>691</v>
      </c>
      <c r="D267" s="5" t="s">
        <v>740</v>
      </c>
      <c r="E267" s="8" t="s">
        <v>9</v>
      </c>
      <c r="F267" s="11" t="s">
        <v>9</v>
      </c>
      <c r="G267" s="16" t="s">
        <v>744</v>
      </c>
      <c r="H267" s="22">
        <v>3000</v>
      </c>
      <c r="I267" s="23" t="s">
        <v>9</v>
      </c>
      <c r="J267" s="20"/>
      <c r="K267" s="31">
        <v>0.25</v>
      </c>
      <c r="L267" s="17" t="s">
        <v>934</v>
      </c>
      <c r="M267" s="48">
        <f>IF(Tabela1[[#This Row],[NM]]="",ROUND(Tabela1[[#This Row],[Valor]]*$O$13,2),Tabela1[[#This Row],[Valor]])</f>
        <v>2363.62</v>
      </c>
    </row>
    <row r="268" spans="1:13" x14ac:dyDescent="0.25">
      <c r="A268"/>
      <c r="B268" s="36" t="s">
        <v>932</v>
      </c>
      <c r="C268" s="2" t="s">
        <v>800</v>
      </c>
      <c r="D268" s="5" t="s">
        <v>826</v>
      </c>
      <c r="E268" s="8" t="s">
        <v>829</v>
      </c>
      <c r="F268" s="11" t="s">
        <v>827</v>
      </c>
      <c r="G268" s="16" t="s">
        <v>828</v>
      </c>
      <c r="H268" s="22">
        <v>3000</v>
      </c>
      <c r="I268" s="23" t="s">
        <v>28</v>
      </c>
      <c r="J268" s="20"/>
      <c r="K268" s="31">
        <v>0.5</v>
      </c>
      <c r="L268" s="17" t="s">
        <v>934</v>
      </c>
      <c r="M268" s="48">
        <f>IF(Tabela1[[#This Row],[NM]]="",ROUND(Tabela1[[#This Row],[Valor]]*$O$13,2),Tabela1[[#This Row],[Valor]])</f>
        <v>2363.62</v>
      </c>
    </row>
    <row r="269" spans="1:13" x14ac:dyDescent="0.25">
      <c r="A269"/>
      <c r="B269" s="36" t="s">
        <v>931</v>
      </c>
      <c r="C269" s="2" t="s">
        <v>275</v>
      </c>
      <c r="D269" s="5" t="s">
        <v>351</v>
      </c>
      <c r="E269" s="8" t="s">
        <v>354</v>
      </c>
      <c r="F269" s="11" t="s">
        <v>357</v>
      </c>
      <c r="G269" s="16" t="s">
        <v>358</v>
      </c>
      <c r="H269" s="22">
        <v>3000</v>
      </c>
      <c r="I269" s="23" t="s">
        <v>29</v>
      </c>
      <c r="J269" s="20" t="s">
        <v>29</v>
      </c>
      <c r="K269" s="31">
        <v>0.25</v>
      </c>
      <c r="L269" s="17" t="s">
        <v>934</v>
      </c>
      <c r="M269" s="48">
        <f>IF(Tabela1[[#This Row],[NM]]="",ROUND(Tabela1[[#This Row],[Valor]]*$O$13,2),Tabela1[[#This Row],[Valor]])</f>
        <v>2363.62</v>
      </c>
    </row>
    <row r="270" spans="1:13" x14ac:dyDescent="0.25">
      <c r="A270"/>
      <c r="B270" s="36" t="s">
        <v>928</v>
      </c>
      <c r="C270" s="2" t="s">
        <v>800</v>
      </c>
      <c r="D270" s="5" t="s">
        <v>895</v>
      </c>
      <c r="E270" s="8" t="s">
        <v>904</v>
      </c>
      <c r="F270" s="11" t="s">
        <v>902</v>
      </c>
      <c r="G270" s="16" t="s">
        <v>903</v>
      </c>
      <c r="H270" s="22">
        <v>3000</v>
      </c>
      <c r="I270" s="23" t="s">
        <v>29</v>
      </c>
      <c r="J270" s="32">
        <v>0.25</v>
      </c>
      <c r="K270" s="31">
        <v>0.25</v>
      </c>
      <c r="L270" s="17" t="s">
        <v>934</v>
      </c>
      <c r="M270" s="48">
        <f>IF(Tabela1[[#This Row],[NM]]="",ROUND(Tabela1[[#This Row],[Valor]]*$O$13,2),Tabela1[[#This Row],[Valor]])</f>
        <v>2363.62</v>
      </c>
    </row>
    <row r="271" spans="1:13" x14ac:dyDescent="0.25">
      <c r="A271"/>
      <c r="B271" s="36" t="s">
        <v>929</v>
      </c>
      <c r="C271" s="2" t="s">
        <v>111</v>
      </c>
      <c r="D271" s="5" t="s">
        <v>260</v>
      </c>
      <c r="E271" s="8" t="s">
        <v>263</v>
      </c>
      <c r="F271" s="11" t="s">
        <v>269</v>
      </c>
      <c r="G271" s="16" t="s">
        <v>271</v>
      </c>
      <c r="H271" s="22">
        <v>3000</v>
      </c>
      <c r="I271" s="23" t="s">
        <v>28</v>
      </c>
      <c r="J271" s="20" t="s">
        <v>36</v>
      </c>
      <c r="K271" s="31">
        <v>1</v>
      </c>
      <c r="L271" s="17" t="s">
        <v>934</v>
      </c>
      <c r="M271" s="48">
        <f>IF(Tabela1[[#This Row],[NM]]="",ROUND(Tabela1[[#This Row],[Valor]]*$O$13,2),Tabela1[[#This Row],[Valor]])</f>
        <v>2363.62</v>
      </c>
    </row>
    <row r="272" spans="1:13" x14ac:dyDescent="0.25">
      <c r="A272"/>
      <c r="B272" s="36" t="s">
        <v>929</v>
      </c>
      <c r="C272" s="2" t="s">
        <v>111</v>
      </c>
      <c r="D272" s="5" t="s">
        <v>215</v>
      </c>
      <c r="E272" s="8" t="s">
        <v>218</v>
      </c>
      <c r="F272" s="11" t="s">
        <v>216</v>
      </c>
      <c r="G272" s="16" t="s">
        <v>217</v>
      </c>
      <c r="H272" s="22">
        <v>3000</v>
      </c>
      <c r="I272" s="23" t="s">
        <v>28</v>
      </c>
      <c r="J272" s="32"/>
      <c r="K272" s="31">
        <v>1</v>
      </c>
      <c r="L272" s="17" t="s">
        <v>934</v>
      </c>
      <c r="M272" s="48">
        <f>IF(Tabela1[[#This Row],[NM]]="",ROUND(Tabela1[[#This Row],[Valor]]*$O$13,2),Tabela1[[#This Row],[Valor]])</f>
        <v>2363.62</v>
      </c>
    </row>
    <row r="273" spans="1:13" x14ac:dyDescent="0.25">
      <c r="A273"/>
      <c r="B273" s="36" t="s">
        <v>929</v>
      </c>
      <c r="C273" s="2" t="s">
        <v>111</v>
      </c>
      <c r="D273" s="5" t="s">
        <v>159</v>
      </c>
      <c r="E273" s="8" t="s">
        <v>167</v>
      </c>
      <c r="F273" s="11" t="s">
        <v>163</v>
      </c>
      <c r="G273" s="16" t="s">
        <v>164</v>
      </c>
      <c r="H273" s="22">
        <v>3000</v>
      </c>
      <c r="I273" s="23" t="s">
        <v>36</v>
      </c>
      <c r="J273" s="20" t="s">
        <v>37</v>
      </c>
      <c r="K273" s="31">
        <v>0.25</v>
      </c>
      <c r="L273" s="17" t="s">
        <v>934</v>
      </c>
      <c r="M273" s="48">
        <f>IF(Tabela1[[#This Row],[NM]]="",ROUND(Tabela1[[#This Row],[Valor]]*$O$13,2),Tabela1[[#This Row],[Valor]])</f>
        <v>2363.62</v>
      </c>
    </row>
    <row r="274" spans="1:13" x14ac:dyDescent="0.25">
      <c r="A274"/>
      <c r="B274" s="36" t="s">
        <v>931</v>
      </c>
      <c r="C274" s="2" t="s">
        <v>275</v>
      </c>
      <c r="D274" s="5" t="s">
        <v>276</v>
      </c>
      <c r="E274" s="8" t="s">
        <v>280</v>
      </c>
      <c r="F274" s="11" t="s">
        <v>277</v>
      </c>
      <c r="G274" s="16" t="s">
        <v>278</v>
      </c>
      <c r="H274" s="22">
        <v>2941</v>
      </c>
      <c r="I274" s="23" t="s">
        <v>279</v>
      </c>
      <c r="J274" s="20" t="s">
        <v>29</v>
      </c>
      <c r="K274" s="31">
        <v>0.25</v>
      </c>
      <c r="L274" s="17" t="s">
        <v>934</v>
      </c>
      <c r="M274" s="48">
        <f>IF(Tabela1[[#This Row],[NM]]="",ROUND(Tabela1[[#This Row],[Valor]]*$O$13,2),Tabela1[[#This Row],[Valor]])</f>
        <v>2317.13</v>
      </c>
    </row>
    <row r="275" spans="1:13" x14ac:dyDescent="0.25">
      <c r="A275"/>
      <c r="B275" s="36" t="s">
        <v>924</v>
      </c>
      <c r="C275" s="2" t="s">
        <v>376</v>
      </c>
      <c r="D275" s="5" t="s">
        <v>430</v>
      </c>
      <c r="E275" s="8" t="s">
        <v>442</v>
      </c>
      <c r="F275" s="11" t="s">
        <v>440</v>
      </c>
      <c r="G275" s="16" t="s">
        <v>441</v>
      </c>
      <c r="H275" s="22">
        <v>2900</v>
      </c>
      <c r="I275" s="23" t="s">
        <v>279</v>
      </c>
      <c r="J275" s="20" t="s">
        <v>29</v>
      </c>
      <c r="K275" s="31">
        <v>0.2</v>
      </c>
      <c r="L275" s="17" t="s">
        <v>934</v>
      </c>
      <c r="M275" s="48">
        <f>IF(Tabela1[[#This Row],[NM]]="",ROUND(Tabela1[[#This Row],[Valor]]*$O$13,2),Tabela1[[#This Row],[Valor]])</f>
        <v>2284.83</v>
      </c>
    </row>
    <row r="276" spans="1:13" x14ac:dyDescent="0.25">
      <c r="A276"/>
      <c r="B276" s="36" t="s">
        <v>926</v>
      </c>
      <c r="C276" s="2" t="s">
        <v>602</v>
      </c>
      <c r="D276" s="5" t="s">
        <v>603</v>
      </c>
      <c r="E276" s="8" t="s">
        <v>915</v>
      </c>
      <c r="F276" s="11" t="s">
        <v>9</v>
      </c>
      <c r="G276" s="16" t="s">
        <v>607</v>
      </c>
      <c r="H276" s="22">
        <v>2850</v>
      </c>
      <c r="I276" s="23" t="s">
        <v>9</v>
      </c>
      <c r="J276" s="20"/>
      <c r="K276" s="31">
        <v>0.5</v>
      </c>
      <c r="L276" s="17" t="s">
        <v>934</v>
      </c>
      <c r="M276" s="48">
        <f>IF(Tabela1[[#This Row],[NM]]="",ROUND(Tabela1[[#This Row],[Valor]]*$O$13,2),Tabela1[[#This Row],[Valor]])</f>
        <v>2245.44</v>
      </c>
    </row>
    <row r="277" spans="1:13" x14ac:dyDescent="0.25">
      <c r="A277"/>
      <c r="B277" s="36" t="s">
        <v>925</v>
      </c>
      <c r="C277" s="2" t="s">
        <v>484</v>
      </c>
      <c r="D277" s="5" t="s">
        <v>528</v>
      </c>
      <c r="E277" s="8" t="s">
        <v>531</v>
      </c>
      <c r="F277" s="11" t="s">
        <v>539</v>
      </c>
      <c r="G277" s="16" t="s">
        <v>540</v>
      </c>
      <c r="H277" s="22">
        <v>2849.8932</v>
      </c>
      <c r="I277" s="23" t="s">
        <v>128</v>
      </c>
      <c r="J277" s="32">
        <v>0.25</v>
      </c>
      <c r="K277" s="31">
        <v>0.25</v>
      </c>
      <c r="L277" s="17" t="s">
        <v>934</v>
      </c>
      <c r="M277" s="48">
        <f>IF(Tabela1[[#This Row],[NM]]="",ROUND(Tabela1[[#This Row],[Valor]]*$O$13,2),Tabela1[[#This Row],[Valor]])</f>
        <v>2245.35</v>
      </c>
    </row>
    <row r="278" spans="1:13" x14ac:dyDescent="0.25">
      <c r="A278"/>
      <c r="B278" s="36" t="s">
        <v>925</v>
      </c>
      <c r="C278" s="2" t="s">
        <v>484</v>
      </c>
      <c r="D278" s="5" t="s">
        <v>485</v>
      </c>
      <c r="E278" s="8" t="s">
        <v>495</v>
      </c>
      <c r="F278" s="11" t="s">
        <v>503</v>
      </c>
      <c r="G278" s="16" t="s">
        <v>504</v>
      </c>
      <c r="H278" s="22">
        <v>2849.8932</v>
      </c>
      <c r="I278" s="23" t="s">
        <v>243</v>
      </c>
      <c r="J278" s="20" t="s">
        <v>243</v>
      </c>
      <c r="K278" s="31">
        <v>0.33</v>
      </c>
      <c r="L278" s="17" t="s">
        <v>934</v>
      </c>
      <c r="M278" s="48">
        <f>IF(Tabela1[[#This Row],[NM]]="",ROUND(Tabela1[[#This Row],[Valor]]*$O$13,2),Tabela1[[#This Row],[Valor]])</f>
        <v>2245.35</v>
      </c>
    </row>
    <row r="279" spans="1:13" x14ac:dyDescent="0.25">
      <c r="A279"/>
      <c r="B279" s="36" t="s">
        <v>925</v>
      </c>
      <c r="C279" s="2" t="s">
        <v>484</v>
      </c>
      <c r="D279" s="5" t="s">
        <v>528</v>
      </c>
      <c r="E279" s="8" t="s">
        <v>531</v>
      </c>
      <c r="F279" s="11" t="s">
        <v>558</v>
      </c>
      <c r="G279" s="16" t="s">
        <v>559</v>
      </c>
      <c r="H279" s="22">
        <v>2849.8932</v>
      </c>
      <c r="I279" s="23" t="s">
        <v>28</v>
      </c>
      <c r="J279" s="32">
        <v>0.25</v>
      </c>
      <c r="K279" s="31">
        <v>0.25</v>
      </c>
      <c r="L279" s="17" t="s">
        <v>934</v>
      </c>
      <c r="M279" s="48">
        <f>IF(Tabela1[[#This Row],[NM]]="",ROUND(Tabela1[[#This Row],[Valor]]*$O$13,2),Tabela1[[#This Row],[Valor]])</f>
        <v>2245.35</v>
      </c>
    </row>
    <row r="280" spans="1:13" x14ac:dyDescent="0.25">
      <c r="A280"/>
      <c r="B280" s="36" t="s">
        <v>931</v>
      </c>
      <c r="C280" s="2" t="s">
        <v>275</v>
      </c>
      <c r="D280" s="5" t="s">
        <v>362</v>
      </c>
      <c r="E280" s="8" t="s">
        <v>365</v>
      </c>
      <c r="F280" s="11" t="s">
        <v>363</v>
      </c>
      <c r="G280" s="16" t="s">
        <v>369</v>
      </c>
      <c r="H280" s="22">
        <v>2830</v>
      </c>
      <c r="I280" s="23" t="s">
        <v>29</v>
      </c>
      <c r="J280" s="20" t="s">
        <v>29</v>
      </c>
      <c r="K280" s="31">
        <v>0.25</v>
      </c>
      <c r="L280" s="17" t="s">
        <v>934</v>
      </c>
      <c r="M280" s="48">
        <f>IF(Tabela1[[#This Row],[NM]]="",ROUND(Tabela1[[#This Row],[Valor]]*$O$13,2),Tabela1[[#This Row],[Valor]])</f>
        <v>2229.6799999999998</v>
      </c>
    </row>
    <row r="281" spans="1:13" x14ac:dyDescent="0.25">
      <c r="A281"/>
      <c r="B281" s="36" t="s">
        <v>929</v>
      </c>
      <c r="C281" s="2" t="s">
        <v>484</v>
      </c>
      <c r="D281" s="5" t="s">
        <v>568</v>
      </c>
      <c r="E281" s="8" t="s">
        <v>574</v>
      </c>
      <c r="F281" s="11" t="s">
        <v>571</v>
      </c>
      <c r="G281" s="16" t="s">
        <v>579</v>
      </c>
      <c r="H281" s="22">
        <v>2050</v>
      </c>
      <c r="I281" s="23" t="s">
        <v>28</v>
      </c>
      <c r="J281" s="20"/>
      <c r="K281" s="31">
        <v>0.25</v>
      </c>
      <c r="L281" s="17" t="s">
        <v>934</v>
      </c>
      <c r="M281" s="48">
        <f>IF(Tabela1[[#This Row],[NM]]="",ROUND(Tabela1[[#This Row],[Valor]]*$O$13,2),Tabela1[[#This Row],[Valor]])</f>
        <v>1615.14</v>
      </c>
    </row>
    <row r="282" spans="1:13" x14ac:dyDescent="0.25">
      <c r="A282"/>
      <c r="B282" s="36" t="s">
        <v>926</v>
      </c>
      <c r="C282" s="2" t="s">
        <v>602</v>
      </c>
      <c r="D282" s="5" t="s">
        <v>603</v>
      </c>
      <c r="E282" s="8" t="s">
        <v>9</v>
      </c>
      <c r="F282" s="11" t="s">
        <v>9</v>
      </c>
      <c r="G282" s="16" t="s">
        <v>604</v>
      </c>
      <c r="H282" s="22">
        <v>2000</v>
      </c>
      <c r="I282" s="23" t="s">
        <v>9</v>
      </c>
      <c r="J282" s="32">
        <v>0.25</v>
      </c>
      <c r="K282" s="31">
        <v>0.25</v>
      </c>
      <c r="L282" s="17" t="s">
        <v>934</v>
      </c>
      <c r="M282" s="48">
        <f>IF(Tabela1[[#This Row],[NM]]="",ROUND(Tabela1[[#This Row],[Valor]]*$O$13,2),Tabela1[[#This Row],[Valor]])</f>
        <v>1575.75</v>
      </c>
    </row>
    <row r="283" spans="1:13" x14ac:dyDescent="0.25">
      <c r="A283"/>
      <c r="B283" s="36" t="s">
        <v>924</v>
      </c>
      <c r="C283" s="2" t="s">
        <v>691</v>
      </c>
      <c r="D283" s="5" t="s">
        <v>713</v>
      </c>
      <c r="E283" s="8" t="s">
        <v>725</v>
      </c>
      <c r="F283" s="11" t="s">
        <v>723</v>
      </c>
      <c r="G283" s="16" t="s">
        <v>724</v>
      </c>
      <c r="H283" s="22">
        <v>2000</v>
      </c>
      <c r="I283" s="23" t="s">
        <v>71</v>
      </c>
      <c r="J283" s="20" t="s">
        <v>128</v>
      </c>
      <c r="K283" s="31">
        <v>0.2</v>
      </c>
      <c r="L283" s="17" t="s">
        <v>934</v>
      </c>
      <c r="M283" s="48">
        <f>IF(Tabela1[[#This Row],[NM]]="",ROUND(Tabela1[[#This Row],[Valor]]*$O$13,2),Tabela1[[#This Row],[Valor]])</f>
        <v>1575.75</v>
      </c>
    </row>
    <row r="284" spans="1:13" x14ac:dyDescent="0.25">
      <c r="A284"/>
      <c r="B284" s="36" t="s">
        <v>931</v>
      </c>
      <c r="C284" s="2" t="s">
        <v>484</v>
      </c>
      <c r="D284" s="5" t="s">
        <v>568</v>
      </c>
      <c r="E284" s="8" t="s">
        <v>9</v>
      </c>
      <c r="F284" s="11" t="s">
        <v>581</v>
      </c>
      <c r="G284" s="16" t="s">
        <v>582</v>
      </c>
      <c r="H284" s="22">
        <v>2000</v>
      </c>
      <c r="I284" s="23" t="s">
        <v>28</v>
      </c>
      <c r="J284" s="20" t="s">
        <v>32</v>
      </c>
      <c r="K284" s="31">
        <v>0.25</v>
      </c>
      <c r="L284" s="17" t="s">
        <v>934</v>
      </c>
      <c r="M284" s="48">
        <f>IF(Tabela1[[#This Row],[NM]]="",ROUND(Tabela1[[#This Row],[Valor]]*$O$13,2),Tabela1[[#This Row],[Valor]])</f>
        <v>1575.75</v>
      </c>
    </row>
    <row r="285" spans="1:13" x14ac:dyDescent="0.25">
      <c r="A285"/>
      <c r="B285" s="36" t="s">
        <v>929</v>
      </c>
      <c r="C285" s="2" t="s">
        <v>111</v>
      </c>
      <c r="D285" s="5" t="s">
        <v>145</v>
      </c>
      <c r="E285" s="8" t="s">
        <v>9</v>
      </c>
      <c r="F285" s="11" t="s">
        <v>9</v>
      </c>
      <c r="G285" s="16" t="s">
        <v>153</v>
      </c>
      <c r="H285" s="22">
        <v>2000</v>
      </c>
      <c r="I285" s="23" t="s">
        <v>9</v>
      </c>
      <c r="J285" s="20"/>
      <c r="K285" s="31">
        <v>1</v>
      </c>
      <c r="L285" s="17" t="s">
        <v>934</v>
      </c>
      <c r="M285" s="48">
        <f>IF(Tabela1[[#This Row],[NM]]="",ROUND(Tabela1[[#This Row],[Valor]]*$O$13,2),Tabela1[[#This Row],[Valor]])</f>
        <v>1575.75</v>
      </c>
    </row>
    <row r="286" spans="1:13" x14ac:dyDescent="0.25">
      <c r="A286"/>
      <c r="B286" s="36" t="s">
        <v>931</v>
      </c>
      <c r="C286" s="2" t="s">
        <v>275</v>
      </c>
      <c r="D286" s="5" t="s">
        <v>276</v>
      </c>
      <c r="E286" s="8" t="s">
        <v>280</v>
      </c>
      <c r="F286" s="11" t="s">
        <v>282</v>
      </c>
      <c r="G286" s="16" t="s">
        <v>292</v>
      </c>
      <c r="H286" s="22">
        <v>1561</v>
      </c>
      <c r="I286" s="23" t="s">
        <v>29</v>
      </c>
      <c r="J286" s="20" t="s">
        <v>29</v>
      </c>
      <c r="K286" s="31">
        <v>0.25</v>
      </c>
      <c r="L286" s="17" t="s">
        <v>934</v>
      </c>
      <c r="M286" s="48">
        <f>IF(Tabela1[[#This Row],[NM]]="",ROUND(Tabela1[[#This Row],[Valor]]*$O$13,2),Tabela1[[#This Row],[Valor]])</f>
        <v>1229.8699999999999</v>
      </c>
    </row>
    <row r="287" spans="1:13" x14ac:dyDescent="0.25">
      <c r="A287"/>
      <c r="B287" s="36" t="s">
        <v>923</v>
      </c>
      <c r="C287" s="2" t="s">
        <v>758</v>
      </c>
      <c r="D287" s="5" t="s">
        <v>759</v>
      </c>
      <c r="E287" s="8" t="s">
        <v>763</v>
      </c>
      <c r="F287" s="11" t="s">
        <v>760</v>
      </c>
      <c r="G287" s="16" t="s">
        <v>761</v>
      </c>
      <c r="H287" s="22">
        <v>1500</v>
      </c>
      <c r="I287" s="23" t="s">
        <v>32</v>
      </c>
      <c r="J287" s="32">
        <v>0.25</v>
      </c>
      <c r="K287" s="31">
        <v>0.25</v>
      </c>
      <c r="L287" s="17" t="s">
        <v>934</v>
      </c>
      <c r="M287" s="48">
        <f>IF(Tabela1[[#This Row],[NM]]="",ROUND(Tabela1[[#This Row],[Valor]]*$O$13,2),Tabela1[[#This Row],[Valor]])</f>
        <v>1181.81</v>
      </c>
    </row>
    <row r="288" spans="1:13" x14ac:dyDescent="0.25">
      <c r="A288"/>
      <c r="B288" s="36" t="s">
        <v>929</v>
      </c>
      <c r="C288" s="2" t="s">
        <v>111</v>
      </c>
      <c r="D288" s="5" t="s">
        <v>203</v>
      </c>
      <c r="E288" s="8" t="s">
        <v>206</v>
      </c>
      <c r="F288" s="11" t="s">
        <v>209</v>
      </c>
      <c r="G288" s="16" t="s">
        <v>210</v>
      </c>
      <c r="H288" s="22">
        <v>1425</v>
      </c>
      <c r="I288" s="23" t="s">
        <v>29</v>
      </c>
      <c r="J288" s="20" t="s">
        <v>29</v>
      </c>
      <c r="K288" s="31">
        <v>0.25</v>
      </c>
      <c r="L288" s="17" t="s">
        <v>934</v>
      </c>
      <c r="M288" s="48">
        <f>IF(Tabela1[[#This Row],[NM]]="",ROUND(Tabela1[[#This Row],[Valor]]*$O$13,2),Tabela1[[#This Row],[Valor]])</f>
        <v>1122.72</v>
      </c>
    </row>
    <row r="289" spans="1:13" x14ac:dyDescent="0.25">
      <c r="A289"/>
      <c r="B289" s="36" t="s">
        <v>929</v>
      </c>
      <c r="C289" s="2" t="s">
        <v>484</v>
      </c>
      <c r="D289" s="5" t="s">
        <v>568</v>
      </c>
      <c r="E289" s="8" t="s">
        <v>574</v>
      </c>
      <c r="F289" s="11" t="s">
        <v>571</v>
      </c>
      <c r="G289" s="16" t="s">
        <v>580</v>
      </c>
      <c r="H289" s="22">
        <v>1330</v>
      </c>
      <c r="I289" s="23" t="s">
        <v>28</v>
      </c>
      <c r="J289" s="20"/>
      <c r="K289" s="31">
        <v>0.25</v>
      </c>
      <c r="L289" s="17" t="s">
        <v>934</v>
      </c>
      <c r="M289" s="48">
        <f>IF(Tabela1[[#This Row],[NM]]="",ROUND(Tabela1[[#This Row],[Valor]]*$O$13,2),Tabela1[[#This Row],[Valor]])</f>
        <v>1047.8699999999999</v>
      </c>
    </row>
    <row r="290" spans="1:13" x14ac:dyDescent="0.25">
      <c r="A290"/>
      <c r="B290" s="36" t="s">
        <v>931</v>
      </c>
      <c r="C290" s="2" t="s">
        <v>275</v>
      </c>
      <c r="D290" s="5" t="s">
        <v>276</v>
      </c>
      <c r="E290" s="8" t="s">
        <v>280</v>
      </c>
      <c r="F290" s="11" t="s">
        <v>277</v>
      </c>
      <c r="G290" s="16" t="s">
        <v>299</v>
      </c>
      <c r="H290" s="22">
        <v>1037</v>
      </c>
      <c r="I290" s="23" t="s">
        <v>279</v>
      </c>
      <c r="J290" s="20" t="s">
        <v>29</v>
      </c>
      <c r="K290" s="31">
        <v>0.25</v>
      </c>
      <c r="L290" s="17" t="s">
        <v>934</v>
      </c>
      <c r="M290" s="48">
        <f>IF(Tabela1[[#This Row],[NM]]="",ROUND(Tabela1[[#This Row],[Valor]]*$O$13,2),Tabela1[[#This Row],[Valor]])</f>
        <v>817.02</v>
      </c>
    </row>
    <row r="291" spans="1:13" x14ac:dyDescent="0.25">
      <c r="A291"/>
      <c r="B291" s="36" t="s">
        <v>926</v>
      </c>
      <c r="C291" s="2" t="s">
        <v>602</v>
      </c>
      <c r="D291" s="5" t="s">
        <v>610</v>
      </c>
      <c r="E291" s="8" t="s">
        <v>9</v>
      </c>
      <c r="F291" s="11" t="s">
        <v>611</v>
      </c>
      <c r="G291" s="16" t="s">
        <v>612</v>
      </c>
      <c r="H291" s="22">
        <v>1000</v>
      </c>
      <c r="I291" s="23" t="s">
        <v>28</v>
      </c>
      <c r="J291" s="32">
        <v>0.25</v>
      </c>
      <c r="K291" s="31">
        <v>0.25</v>
      </c>
      <c r="L291" s="17" t="s">
        <v>934</v>
      </c>
      <c r="M291" s="48">
        <f>IF(Tabela1[[#This Row],[NM]]="",ROUND(Tabela1[[#This Row],[Valor]]*$O$13,2),Tabela1[[#This Row],[Valor]])</f>
        <v>787.87</v>
      </c>
    </row>
    <row r="292" spans="1:13" x14ac:dyDescent="0.25">
      <c r="A292"/>
      <c r="B292" s="36" t="s">
        <v>923</v>
      </c>
      <c r="C292" s="2" t="s">
        <v>758</v>
      </c>
      <c r="D292" s="5" t="s">
        <v>759</v>
      </c>
      <c r="E292" s="8" t="s">
        <v>766</v>
      </c>
      <c r="F292" s="11" t="s">
        <v>764</v>
      </c>
      <c r="G292" s="16" t="s">
        <v>773</v>
      </c>
      <c r="H292" s="22">
        <v>1000</v>
      </c>
      <c r="I292" s="23" t="s">
        <v>28</v>
      </c>
      <c r="J292" s="20" t="s">
        <v>29</v>
      </c>
      <c r="K292" s="31">
        <v>0.25</v>
      </c>
      <c r="L292" s="17" t="s">
        <v>934</v>
      </c>
      <c r="M292" s="48">
        <f>IF(Tabela1[[#This Row],[NM]]="",ROUND(Tabela1[[#This Row],[Valor]]*$O$13,2),Tabela1[[#This Row],[Valor]])</f>
        <v>787.87</v>
      </c>
    </row>
    <row r="293" spans="1:13" x14ac:dyDescent="0.25">
      <c r="A293"/>
      <c r="B293" s="36" t="s">
        <v>923</v>
      </c>
      <c r="C293" s="2" t="s">
        <v>758</v>
      </c>
      <c r="D293" s="5" t="s">
        <v>791</v>
      </c>
      <c r="E293" s="8" t="s">
        <v>794</v>
      </c>
      <c r="F293" s="11" t="s">
        <v>792</v>
      </c>
      <c r="G293" s="16" t="s">
        <v>798</v>
      </c>
      <c r="H293" s="22">
        <v>1000</v>
      </c>
      <c r="I293" s="23" t="s">
        <v>36</v>
      </c>
      <c r="J293" s="20" t="s">
        <v>36</v>
      </c>
      <c r="K293" s="31">
        <v>0.25</v>
      </c>
      <c r="L293" s="17" t="s">
        <v>934</v>
      </c>
      <c r="M293" s="48">
        <f>IF(Tabela1[[#This Row],[NM]]="",ROUND(Tabela1[[#This Row],[Valor]]*$O$13,2),Tabela1[[#This Row],[Valor]])</f>
        <v>787.87</v>
      </c>
    </row>
    <row r="294" spans="1:13" x14ac:dyDescent="0.25">
      <c r="A294"/>
      <c r="B294" s="36" t="s">
        <v>923</v>
      </c>
      <c r="C294" s="2" t="s">
        <v>758</v>
      </c>
      <c r="D294" s="5" t="s">
        <v>791</v>
      </c>
      <c r="E294" s="8" t="s">
        <v>794</v>
      </c>
      <c r="F294" s="11" t="s">
        <v>792</v>
      </c>
      <c r="G294" s="16" t="s">
        <v>793</v>
      </c>
      <c r="H294" s="22">
        <v>1000</v>
      </c>
      <c r="I294" s="23" t="s">
        <v>36</v>
      </c>
      <c r="J294" s="20" t="s">
        <v>36</v>
      </c>
      <c r="K294" s="31">
        <v>0.25</v>
      </c>
      <c r="L294" s="17" t="s">
        <v>934</v>
      </c>
      <c r="M294" s="48">
        <f>IF(Tabela1[[#This Row],[NM]]="",ROUND(Tabela1[[#This Row],[Valor]]*$O$13,2),Tabela1[[#This Row],[Valor]])</f>
        <v>787.87</v>
      </c>
    </row>
    <row r="295" spans="1:13" x14ac:dyDescent="0.25">
      <c r="A295"/>
      <c r="B295" s="36" t="s">
        <v>924</v>
      </c>
      <c r="C295" s="2" t="s">
        <v>376</v>
      </c>
      <c r="D295" s="5" t="s">
        <v>377</v>
      </c>
      <c r="E295" s="8" t="s">
        <v>386</v>
      </c>
      <c r="F295" s="11" t="s">
        <v>384</v>
      </c>
      <c r="G295" s="16" t="s">
        <v>385</v>
      </c>
      <c r="H295" s="22">
        <v>1000</v>
      </c>
      <c r="I295" s="23" t="s">
        <v>28</v>
      </c>
      <c r="J295" s="20" t="s">
        <v>243</v>
      </c>
      <c r="K295" s="31">
        <v>0.15</v>
      </c>
      <c r="L295" s="17" t="s">
        <v>934</v>
      </c>
      <c r="M295" s="48">
        <f>IF(Tabela1[[#This Row],[NM]]="",ROUND(Tabela1[[#This Row],[Valor]]*$O$13,2),Tabela1[[#This Row],[Valor]])</f>
        <v>787.87</v>
      </c>
    </row>
    <row r="296" spans="1:13" x14ac:dyDescent="0.25">
      <c r="A296"/>
      <c r="B296" s="36" t="s">
        <v>924</v>
      </c>
      <c r="C296" s="2" t="s">
        <v>376</v>
      </c>
      <c r="D296" s="5" t="s">
        <v>377</v>
      </c>
      <c r="E296" s="8" t="s">
        <v>386</v>
      </c>
      <c r="F296" s="11" t="s">
        <v>387</v>
      </c>
      <c r="G296" s="16" t="s">
        <v>388</v>
      </c>
      <c r="H296" s="22">
        <v>1000</v>
      </c>
      <c r="I296" s="23" t="s">
        <v>28</v>
      </c>
      <c r="J296" s="20" t="s">
        <v>32</v>
      </c>
      <c r="K296" s="31">
        <v>0.15</v>
      </c>
      <c r="L296" s="17" t="s">
        <v>934</v>
      </c>
      <c r="M296" s="48">
        <f>IF(Tabela1[[#This Row],[NM]]="",ROUND(Tabela1[[#This Row],[Valor]]*$O$13,2),Tabela1[[#This Row],[Valor]])</f>
        <v>787.87</v>
      </c>
    </row>
    <row r="297" spans="1:13" x14ac:dyDescent="0.25">
      <c r="A297"/>
      <c r="B297" s="36" t="s">
        <v>924</v>
      </c>
      <c r="C297" s="2" t="s">
        <v>376</v>
      </c>
      <c r="D297" s="5" t="s">
        <v>416</v>
      </c>
      <c r="E297" s="8" t="s">
        <v>427</v>
      </c>
      <c r="F297" s="11" t="s">
        <v>425</v>
      </c>
      <c r="G297" s="16" t="s">
        <v>426</v>
      </c>
      <c r="H297" s="22">
        <v>1000</v>
      </c>
      <c r="I297" s="23" t="s">
        <v>28</v>
      </c>
      <c r="J297" s="32"/>
      <c r="K297" s="31">
        <v>0.2</v>
      </c>
      <c r="L297" s="17" t="s">
        <v>934</v>
      </c>
      <c r="M297" s="48">
        <f>IF(Tabela1[[#This Row],[NM]]="",ROUND(Tabela1[[#This Row],[Valor]]*$O$13,2),Tabela1[[#This Row],[Valor]])</f>
        <v>787.87</v>
      </c>
    </row>
    <row r="298" spans="1:13" x14ac:dyDescent="0.25">
      <c r="A298"/>
      <c r="B298" s="36" t="s">
        <v>929</v>
      </c>
      <c r="C298" s="2" t="s">
        <v>111</v>
      </c>
      <c r="D298" s="5" t="s">
        <v>112</v>
      </c>
      <c r="E298" s="8" t="s">
        <v>115</v>
      </c>
      <c r="F298" s="11" t="s">
        <v>116</v>
      </c>
      <c r="G298" s="16" t="s">
        <v>119</v>
      </c>
      <c r="H298" s="22">
        <v>1000</v>
      </c>
      <c r="I298" s="23" t="s">
        <v>36</v>
      </c>
      <c r="J298" s="20" t="s">
        <v>36</v>
      </c>
      <c r="K298" s="31">
        <v>0.25</v>
      </c>
      <c r="L298" s="17" t="s">
        <v>934</v>
      </c>
      <c r="M298" s="48">
        <f>IF(Tabela1[[#This Row],[NM]]="",ROUND(Tabela1[[#This Row],[Valor]]*$O$13,2),Tabela1[[#This Row],[Valor]])</f>
        <v>787.87</v>
      </c>
    </row>
    <row r="299" spans="1:13" x14ac:dyDescent="0.25">
      <c r="A299"/>
      <c r="B299" s="36" t="s">
        <v>929</v>
      </c>
      <c r="C299" s="2" t="s">
        <v>111</v>
      </c>
      <c r="D299" s="5" t="s">
        <v>112</v>
      </c>
      <c r="E299" s="8" t="s">
        <v>115</v>
      </c>
      <c r="F299" s="11" t="s">
        <v>116</v>
      </c>
      <c r="G299" s="16" t="s">
        <v>120</v>
      </c>
      <c r="H299" s="22">
        <v>1000</v>
      </c>
      <c r="I299" s="23" t="s">
        <v>36</v>
      </c>
      <c r="J299" s="20" t="s">
        <v>36</v>
      </c>
      <c r="K299" s="31">
        <v>0.25</v>
      </c>
      <c r="L299" s="17" t="s">
        <v>934</v>
      </c>
      <c r="M299" s="48">
        <f>IF(Tabela1[[#This Row],[NM]]="",ROUND(Tabela1[[#This Row],[Valor]]*$O$13,2),Tabela1[[#This Row],[Valor]])</f>
        <v>787.87</v>
      </c>
    </row>
    <row r="300" spans="1:13" x14ac:dyDescent="0.25">
      <c r="A300"/>
      <c r="B300" s="36" t="s">
        <v>926</v>
      </c>
      <c r="C300" s="2" t="s">
        <v>602</v>
      </c>
      <c r="D300" s="5" t="s">
        <v>610</v>
      </c>
      <c r="E300" s="8" t="s">
        <v>621</v>
      </c>
      <c r="F300" s="11" t="s">
        <v>622</v>
      </c>
      <c r="G300" s="16" t="s">
        <v>626</v>
      </c>
      <c r="H300" s="22">
        <v>950</v>
      </c>
      <c r="I300" s="23" t="s">
        <v>28</v>
      </c>
      <c r="J300" s="32"/>
      <c r="K300" s="31">
        <v>0.5</v>
      </c>
      <c r="L300" s="17" t="s">
        <v>934</v>
      </c>
      <c r="M300" s="48">
        <f>IF(Tabela1[[#This Row],[NM]]="",ROUND(Tabela1[[#This Row],[Valor]]*$O$13,2),Tabela1[[#This Row],[Valor]])</f>
        <v>748.48</v>
      </c>
    </row>
    <row r="301" spans="1:13" x14ac:dyDescent="0.25">
      <c r="A301"/>
      <c r="B301" s="36" t="s">
        <v>929</v>
      </c>
      <c r="C301" s="2" t="s">
        <v>691</v>
      </c>
      <c r="D301" s="5" t="s">
        <v>702</v>
      </c>
      <c r="E301" s="8" t="s">
        <v>705</v>
      </c>
      <c r="F301" s="11" t="s">
        <v>703</v>
      </c>
      <c r="G301" s="16" t="s">
        <v>712</v>
      </c>
      <c r="H301" s="22">
        <v>900</v>
      </c>
      <c r="I301" s="23" t="s">
        <v>28</v>
      </c>
      <c r="J301" s="20" t="s">
        <v>36</v>
      </c>
      <c r="K301" s="31">
        <v>0.3</v>
      </c>
      <c r="L301" s="17" t="s">
        <v>934</v>
      </c>
      <c r="M301" s="48">
        <f>IF(Tabela1[[#This Row],[NM]]="",ROUND(Tabela1[[#This Row],[Valor]]*$O$13,2),Tabela1[[#This Row],[Valor]])</f>
        <v>709.09</v>
      </c>
    </row>
    <row r="302" spans="1:13" x14ac:dyDescent="0.25">
      <c r="A302"/>
      <c r="B302" s="36" t="s">
        <v>931</v>
      </c>
      <c r="C302" s="2" t="s">
        <v>275</v>
      </c>
      <c r="D302" s="5" t="s">
        <v>276</v>
      </c>
      <c r="E302" s="8" t="s">
        <v>280</v>
      </c>
      <c r="F302" s="11" t="s">
        <v>277</v>
      </c>
      <c r="G302" s="16" t="s">
        <v>291</v>
      </c>
      <c r="H302" s="22">
        <v>884</v>
      </c>
      <c r="I302" s="23" t="s">
        <v>279</v>
      </c>
      <c r="J302" s="20" t="s">
        <v>29</v>
      </c>
      <c r="K302" s="31">
        <v>0.25</v>
      </c>
      <c r="L302" s="17" t="s">
        <v>934</v>
      </c>
      <c r="M302" s="48">
        <f>IF(Tabela1[[#This Row],[NM]]="",ROUND(Tabela1[[#This Row],[Valor]]*$O$13,2),Tabela1[[#This Row],[Valor]])</f>
        <v>696.48</v>
      </c>
    </row>
    <row r="303" spans="1:13" x14ac:dyDescent="0.25">
      <c r="A303"/>
      <c r="B303" s="36" t="s">
        <v>931</v>
      </c>
      <c r="C303" s="2" t="s">
        <v>275</v>
      </c>
      <c r="D303" s="5" t="s">
        <v>276</v>
      </c>
      <c r="E303" s="8" t="s">
        <v>280</v>
      </c>
      <c r="F303" s="11" t="s">
        <v>277</v>
      </c>
      <c r="G303" s="16" t="s">
        <v>304</v>
      </c>
      <c r="H303" s="22">
        <v>520</v>
      </c>
      <c r="I303" s="23" t="s">
        <v>279</v>
      </c>
      <c r="J303" s="20" t="s">
        <v>29</v>
      </c>
      <c r="K303" s="31">
        <v>0.25</v>
      </c>
      <c r="L303" s="17" t="s">
        <v>934</v>
      </c>
      <c r="M303" s="48">
        <f>IF(Tabela1[[#This Row],[NM]]="",ROUND(Tabela1[[#This Row],[Valor]]*$O$13,2),Tabela1[[#This Row],[Valor]])</f>
        <v>409.69</v>
      </c>
    </row>
    <row r="304" spans="1:13" x14ac:dyDescent="0.25">
      <c r="A304"/>
      <c r="B304" s="36" t="s">
        <v>929</v>
      </c>
      <c r="C304" s="2" t="s">
        <v>111</v>
      </c>
      <c r="D304" s="5" t="s">
        <v>203</v>
      </c>
      <c r="E304" s="8" t="s">
        <v>206</v>
      </c>
      <c r="F304" s="11" t="s">
        <v>204</v>
      </c>
      <c r="G304" s="16" t="s">
        <v>213</v>
      </c>
      <c r="H304" s="22">
        <v>500</v>
      </c>
      <c r="I304" s="23" t="s">
        <v>29</v>
      </c>
      <c r="J304" s="20" t="s">
        <v>29</v>
      </c>
      <c r="K304" s="31">
        <v>0.25</v>
      </c>
      <c r="L304" s="17" t="s">
        <v>934</v>
      </c>
      <c r="M304" s="48">
        <f>IF(Tabela1[[#This Row],[NM]]="",ROUND(Tabela1[[#This Row],[Valor]]*$O$13,2),Tabela1[[#This Row],[Valor]])</f>
        <v>393.94</v>
      </c>
    </row>
    <row r="305" spans="1:13" x14ac:dyDescent="0.25">
      <c r="A305"/>
      <c r="B305" s="36" t="s">
        <v>929</v>
      </c>
      <c r="C305" s="2" t="s">
        <v>111</v>
      </c>
      <c r="D305" s="5" t="s">
        <v>203</v>
      </c>
      <c r="E305" s="8" t="s">
        <v>206</v>
      </c>
      <c r="F305" s="11" t="s">
        <v>204</v>
      </c>
      <c r="G305" s="16" t="s">
        <v>214</v>
      </c>
      <c r="H305" s="22">
        <v>500</v>
      </c>
      <c r="I305" s="23" t="s">
        <v>29</v>
      </c>
      <c r="J305" s="20" t="s">
        <v>29</v>
      </c>
      <c r="K305" s="31">
        <v>0.25</v>
      </c>
      <c r="L305" s="17" t="s">
        <v>934</v>
      </c>
      <c r="M305" s="48">
        <f>IF(Tabela1[[#This Row],[NM]]="",ROUND(Tabela1[[#This Row],[Valor]]*$O$13,2),Tabela1[[#This Row],[Valor]])</f>
        <v>393.94</v>
      </c>
    </row>
    <row r="306" spans="1:13" x14ac:dyDescent="0.25">
      <c r="A306"/>
      <c r="B306" s="36" t="s">
        <v>929</v>
      </c>
      <c r="C306" s="2" t="s">
        <v>111</v>
      </c>
      <c r="D306" s="5" t="s">
        <v>159</v>
      </c>
      <c r="E306" s="8" t="s">
        <v>165</v>
      </c>
      <c r="F306" s="11" t="s">
        <v>163</v>
      </c>
      <c r="G306" s="16" t="s">
        <v>170</v>
      </c>
      <c r="H306" s="22">
        <v>500</v>
      </c>
      <c r="I306" s="23" t="s">
        <v>36</v>
      </c>
      <c r="J306" s="20" t="s">
        <v>37</v>
      </c>
      <c r="K306" s="31">
        <v>0.3</v>
      </c>
      <c r="L306" s="17" t="s">
        <v>934</v>
      </c>
      <c r="M306" s="48">
        <f>IF(Tabela1[[#This Row],[NM]]="",ROUND(Tabela1[[#This Row],[Valor]]*$O$13,2),Tabela1[[#This Row],[Valor]])</f>
        <v>393.94</v>
      </c>
    </row>
    <row r="307" spans="1:13" x14ac:dyDescent="0.25">
      <c r="A307"/>
      <c r="B307" s="36" t="s">
        <v>929</v>
      </c>
      <c r="C307" s="2" t="s">
        <v>111</v>
      </c>
      <c r="D307" s="5" t="s">
        <v>112</v>
      </c>
      <c r="E307" s="8" t="s">
        <v>115</v>
      </c>
      <c r="F307" s="11" t="s">
        <v>116</v>
      </c>
      <c r="G307" s="16" t="s">
        <v>117</v>
      </c>
      <c r="H307" s="22">
        <v>500</v>
      </c>
      <c r="I307" s="23" t="s">
        <v>36</v>
      </c>
      <c r="J307" s="20" t="s">
        <v>36</v>
      </c>
      <c r="K307" s="31">
        <v>0.25</v>
      </c>
      <c r="L307" s="17" t="s">
        <v>934</v>
      </c>
      <c r="M307" s="48">
        <f>IF(Tabela1[[#This Row],[NM]]="",ROUND(Tabela1[[#This Row],[Valor]]*$O$13,2),Tabela1[[#This Row],[Valor]])</f>
        <v>393.94</v>
      </c>
    </row>
    <row r="308" spans="1:13" x14ac:dyDescent="0.25">
      <c r="A308"/>
      <c r="B308" s="36" t="s">
        <v>931</v>
      </c>
      <c r="C308" s="2" t="s">
        <v>275</v>
      </c>
      <c r="D308" s="5" t="s">
        <v>276</v>
      </c>
      <c r="E308" s="8" t="s">
        <v>280</v>
      </c>
      <c r="F308" s="11" t="s">
        <v>277</v>
      </c>
      <c r="G308" s="16" t="s">
        <v>305</v>
      </c>
      <c r="H308" s="22">
        <v>295</v>
      </c>
      <c r="I308" s="23" t="s">
        <v>279</v>
      </c>
      <c r="J308" s="20" t="s">
        <v>29</v>
      </c>
      <c r="K308" s="31">
        <v>0.25</v>
      </c>
      <c r="L308" s="17" t="s">
        <v>934</v>
      </c>
      <c r="M308" s="48">
        <f>IF(Tabela1[[#This Row],[NM]]="",ROUND(Tabela1[[#This Row],[Valor]]*$O$13,2),Tabela1[[#This Row],[Valor]])</f>
        <v>232.42</v>
      </c>
    </row>
    <row r="309" spans="1:13" x14ac:dyDescent="0.25">
      <c r="A309"/>
      <c r="B309" s="36" t="s">
        <v>931</v>
      </c>
      <c r="C309" s="2" t="s">
        <v>275</v>
      </c>
      <c r="D309" s="5" t="s">
        <v>276</v>
      </c>
      <c r="E309" s="8" t="s">
        <v>280</v>
      </c>
      <c r="F309" s="11" t="s">
        <v>277</v>
      </c>
      <c r="G309" s="16" t="s">
        <v>295</v>
      </c>
      <c r="H309" s="22">
        <v>295</v>
      </c>
      <c r="I309" s="23" t="s">
        <v>279</v>
      </c>
      <c r="J309" s="20" t="s">
        <v>29</v>
      </c>
      <c r="K309" s="31">
        <v>0.25</v>
      </c>
      <c r="L309" s="17" t="s">
        <v>934</v>
      </c>
      <c r="M309" s="48">
        <f>IF(Tabela1[[#This Row],[NM]]="",ROUND(Tabela1[[#This Row],[Valor]]*$O$13,2),Tabela1[[#This Row],[Valor]])</f>
        <v>232.42</v>
      </c>
    </row>
    <row r="310" spans="1:13" x14ac:dyDescent="0.25">
      <c r="A310"/>
      <c r="B310" s="36" t="s">
        <v>922</v>
      </c>
      <c r="C310" s="2" t="s">
        <v>453</v>
      </c>
      <c r="D310" s="5" t="s">
        <v>474</v>
      </c>
      <c r="E310" s="8" t="s">
        <v>9</v>
      </c>
      <c r="F310" s="11" t="s">
        <v>9</v>
      </c>
      <c r="G310" s="16" t="s">
        <v>481</v>
      </c>
      <c r="H310" s="22">
        <v>0</v>
      </c>
      <c r="I310" s="23" t="s">
        <v>9</v>
      </c>
      <c r="J310" s="20"/>
      <c r="K310" s="12"/>
      <c r="L310" s="17"/>
      <c r="M310" s="48">
        <f>IF(Tabela1[[#This Row],[NM]]="",ROUND(Tabela1[[#This Row],[Valor]]*$O$13,2),Tabela1[[#This Row],[Valor]])</f>
        <v>0</v>
      </c>
    </row>
    <row r="311" spans="1:13" x14ac:dyDescent="0.25">
      <c r="A311"/>
      <c r="B311" s="36" t="s">
        <v>922</v>
      </c>
      <c r="C311" s="2" t="s">
        <v>453</v>
      </c>
      <c r="D311" s="5" t="s">
        <v>474</v>
      </c>
      <c r="E311" s="8" t="s">
        <v>477</v>
      </c>
      <c r="F311" s="11" t="s">
        <v>475</v>
      </c>
      <c r="G311" s="16" t="s">
        <v>476</v>
      </c>
      <c r="H311" s="22">
        <v>0</v>
      </c>
      <c r="I311" s="23" t="s">
        <v>28</v>
      </c>
      <c r="J311" s="20" t="s">
        <v>128</v>
      </c>
      <c r="K311" s="31"/>
      <c r="L311" s="17"/>
      <c r="M311" s="48">
        <f>IF(Tabela1[[#This Row],[NM]]="",ROUND(Tabela1[[#This Row],[Valor]]*$O$13,2),Tabela1[[#This Row],[Valor]])</f>
        <v>0</v>
      </c>
    </row>
    <row r="312" spans="1:13" x14ac:dyDescent="0.25">
      <c r="A312"/>
      <c r="B312" s="36" t="s">
        <v>922</v>
      </c>
      <c r="C312" s="2" t="s">
        <v>484</v>
      </c>
      <c r="D312" s="5" t="s">
        <v>568</v>
      </c>
      <c r="E312" s="8" t="s">
        <v>9</v>
      </c>
      <c r="F312" s="11" t="s">
        <v>9</v>
      </c>
      <c r="G312" s="16" t="s">
        <v>569</v>
      </c>
      <c r="H312" s="22">
        <v>0</v>
      </c>
      <c r="I312" s="23" t="s">
        <v>9</v>
      </c>
      <c r="J312" s="20"/>
      <c r="K312" s="12"/>
      <c r="L312" s="17"/>
      <c r="M312" s="48">
        <f>IF(Tabela1[[#This Row],[NM]]="",ROUND(Tabela1[[#This Row],[Valor]]*$O$13,2),Tabela1[[#This Row],[Valor]])</f>
        <v>0</v>
      </c>
    </row>
    <row r="313" spans="1:13" x14ac:dyDescent="0.25">
      <c r="A313"/>
      <c r="B313" s="36" t="s">
        <v>922</v>
      </c>
      <c r="C313" s="2" t="s">
        <v>484</v>
      </c>
      <c r="D313" s="5" t="s">
        <v>568</v>
      </c>
      <c r="E313" s="8" t="s">
        <v>573</v>
      </c>
      <c r="F313" s="11" t="s">
        <v>571</v>
      </c>
      <c r="G313" s="16" t="s">
        <v>588</v>
      </c>
      <c r="H313" s="22">
        <v>0</v>
      </c>
      <c r="I313" s="23" t="s">
        <v>28</v>
      </c>
      <c r="J313" s="20"/>
      <c r="K313" s="12"/>
      <c r="L313" s="17"/>
      <c r="M313" s="48">
        <f>IF(Tabela1[[#This Row],[NM]]="",ROUND(Tabela1[[#This Row],[Valor]]*$O$13,2),Tabela1[[#This Row],[Valor]])</f>
        <v>0</v>
      </c>
    </row>
    <row r="314" spans="1:13" x14ac:dyDescent="0.25">
      <c r="A314"/>
      <c r="B314" s="36" t="s">
        <v>922</v>
      </c>
      <c r="C314" s="2" t="s">
        <v>484</v>
      </c>
      <c r="D314" s="5" t="s">
        <v>568</v>
      </c>
      <c r="E314" s="8" t="s">
        <v>574</v>
      </c>
      <c r="F314" s="11" t="s">
        <v>571</v>
      </c>
      <c r="G314" s="16" t="s">
        <v>588</v>
      </c>
      <c r="H314" s="22">
        <v>0</v>
      </c>
      <c r="I314" s="23" t="s">
        <v>28</v>
      </c>
      <c r="J314" s="20"/>
      <c r="K314" s="12"/>
      <c r="L314" s="17"/>
      <c r="M314" s="48">
        <f>IF(Tabela1[[#This Row],[NM]]="",ROUND(Tabela1[[#This Row],[Valor]]*$O$13,2),Tabela1[[#This Row],[Valor]])</f>
        <v>0</v>
      </c>
    </row>
    <row r="315" spans="1:13" x14ac:dyDescent="0.25">
      <c r="A315"/>
      <c r="B315" s="36" t="s">
        <v>922</v>
      </c>
      <c r="C315" s="2" t="s">
        <v>484</v>
      </c>
      <c r="D315" s="5" t="s">
        <v>568</v>
      </c>
      <c r="E315" s="8" t="s">
        <v>575</v>
      </c>
      <c r="F315" s="11" t="s">
        <v>571</v>
      </c>
      <c r="G315" s="16" t="s">
        <v>588</v>
      </c>
      <c r="H315" s="22">
        <v>0</v>
      </c>
      <c r="I315" s="23" t="s">
        <v>28</v>
      </c>
      <c r="J315" s="20"/>
      <c r="K315" s="12"/>
      <c r="L315" s="17"/>
      <c r="M315" s="48">
        <f>IF(Tabela1[[#This Row],[NM]]="",ROUND(Tabela1[[#This Row],[Valor]]*$O$13,2),Tabela1[[#This Row],[Valor]])</f>
        <v>0</v>
      </c>
    </row>
    <row r="316" spans="1:13" x14ac:dyDescent="0.25">
      <c r="A316"/>
      <c r="B316" s="36" t="s">
        <v>922</v>
      </c>
      <c r="C316" s="2" t="s">
        <v>484</v>
      </c>
      <c r="D316" s="5" t="s">
        <v>568</v>
      </c>
      <c r="E316" s="8" t="s">
        <v>9</v>
      </c>
      <c r="F316" s="11" t="s">
        <v>9</v>
      </c>
      <c r="G316" s="16" t="s">
        <v>591</v>
      </c>
      <c r="H316" s="22">
        <v>0</v>
      </c>
      <c r="I316" s="23" t="s">
        <v>9</v>
      </c>
      <c r="J316" s="20"/>
      <c r="K316" s="12"/>
      <c r="L316" s="17"/>
      <c r="M316" s="48">
        <f>IF(Tabela1[[#This Row],[NM]]="",ROUND(Tabela1[[#This Row],[Valor]]*$O$13,2),Tabela1[[#This Row],[Valor]])</f>
        <v>0</v>
      </c>
    </row>
    <row r="317" spans="1:13" x14ac:dyDescent="0.25">
      <c r="A317"/>
      <c r="B317" s="36" t="s">
        <v>922</v>
      </c>
      <c r="C317" s="2" t="s">
        <v>453</v>
      </c>
      <c r="D317" s="5" t="s">
        <v>474</v>
      </c>
      <c r="E317" s="8" t="s">
        <v>477</v>
      </c>
      <c r="F317" s="11" t="s">
        <v>475</v>
      </c>
      <c r="G317" s="16" t="s">
        <v>478</v>
      </c>
      <c r="H317" s="22">
        <v>0</v>
      </c>
      <c r="I317" s="23" t="s">
        <v>28</v>
      </c>
      <c r="J317" s="20" t="s">
        <v>128</v>
      </c>
      <c r="K317" s="31"/>
      <c r="L317" s="17"/>
      <c r="M317" s="48">
        <f>IF(Tabela1[[#This Row],[NM]]="",ROUND(Tabela1[[#This Row],[Valor]]*$O$13,2),Tabela1[[#This Row],[Valor]])</f>
        <v>0</v>
      </c>
    </row>
    <row r="318" spans="1:13" x14ac:dyDescent="0.25">
      <c r="A318"/>
      <c r="B318" s="36" t="s">
        <v>922</v>
      </c>
      <c r="C318" s="2" t="s">
        <v>453</v>
      </c>
      <c r="D318" s="5" t="s">
        <v>474</v>
      </c>
      <c r="E318" s="8" t="s">
        <v>9</v>
      </c>
      <c r="F318" s="11" t="s">
        <v>9</v>
      </c>
      <c r="G318" s="16" t="s">
        <v>479</v>
      </c>
      <c r="H318" s="22">
        <v>0</v>
      </c>
      <c r="I318" s="23" t="s">
        <v>9</v>
      </c>
      <c r="J318" s="20"/>
      <c r="K318" s="12"/>
      <c r="L318" s="17"/>
      <c r="M318" s="48">
        <f>IF(Tabela1[[#This Row],[NM]]="",ROUND(Tabela1[[#This Row],[Valor]]*$O$13,2),Tabela1[[#This Row],[Valor]])</f>
        <v>0</v>
      </c>
    </row>
    <row r="319" spans="1:13" x14ac:dyDescent="0.25">
      <c r="A319"/>
      <c r="B319" s="36" t="s">
        <v>922</v>
      </c>
      <c r="C319" s="2" t="s">
        <v>484</v>
      </c>
      <c r="D319" s="5" t="s">
        <v>568</v>
      </c>
      <c r="E319" s="8" t="s">
        <v>9</v>
      </c>
      <c r="F319" s="11" t="s">
        <v>9</v>
      </c>
      <c r="G319" s="16" t="s">
        <v>590</v>
      </c>
      <c r="H319" s="22">
        <v>0</v>
      </c>
      <c r="I319" s="23" t="s">
        <v>9</v>
      </c>
      <c r="J319" s="20"/>
      <c r="K319" s="12"/>
      <c r="L319" s="17"/>
      <c r="M319" s="48">
        <f>IF(Tabela1[[#This Row],[NM]]="",ROUND(Tabela1[[#This Row],[Valor]]*$O$13,2),Tabela1[[#This Row],[Valor]])</f>
        <v>0</v>
      </c>
    </row>
    <row r="320" spans="1:13" x14ac:dyDescent="0.25">
      <c r="A320"/>
      <c r="B320" s="36" t="s">
        <v>922</v>
      </c>
      <c r="C320" s="2" t="s">
        <v>484</v>
      </c>
      <c r="D320" s="5" t="s">
        <v>568</v>
      </c>
      <c r="E320" s="8" t="s">
        <v>573</v>
      </c>
      <c r="F320" s="11" t="s">
        <v>576</v>
      </c>
      <c r="G320" s="16" t="s">
        <v>577</v>
      </c>
      <c r="H320" s="22">
        <v>0</v>
      </c>
      <c r="I320" s="23" t="s">
        <v>71</v>
      </c>
      <c r="J320" s="20" t="s">
        <v>29</v>
      </c>
      <c r="K320" s="12"/>
      <c r="L320" s="17"/>
      <c r="M320" s="48">
        <f>IF(Tabela1[[#This Row],[NM]]="",ROUND(Tabela1[[#This Row],[Valor]]*$O$13,2),Tabela1[[#This Row],[Valor]])</f>
        <v>0</v>
      </c>
    </row>
    <row r="321" spans="1:13" x14ac:dyDescent="0.25">
      <c r="A321"/>
      <c r="B321" s="36" t="s">
        <v>922</v>
      </c>
      <c r="C321" s="2" t="s">
        <v>484</v>
      </c>
      <c r="D321" s="5" t="s">
        <v>568</v>
      </c>
      <c r="E321" s="8" t="s">
        <v>9</v>
      </c>
      <c r="F321" s="11" t="s">
        <v>9</v>
      </c>
      <c r="G321" s="16" t="s">
        <v>589</v>
      </c>
      <c r="H321" s="22">
        <v>0</v>
      </c>
      <c r="I321" s="23" t="s">
        <v>9</v>
      </c>
      <c r="J321" s="20"/>
      <c r="K321" s="12"/>
      <c r="L321" s="17"/>
      <c r="M321" s="48">
        <f>IF(Tabela1[[#This Row],[NM]]="",ROUND(Tabela1[[#This Row],[Valor]]*$O$13,2),Tabela1[[#This Row],[Valor]])</f>
        <v>0</v>
      </c>
    </row>
    <row r="322" spans="1:13" x14ac:dyDescent="0.25">
      <c r="A322"/>
      <c r="B322" s="36" t="s">
        <v>922</v>
      </c>
      <c r="C322" s="2" t="s">
        <v>484</v>
      </c>
      <c r="D322" s="5" t="s">
        <v>568</v>
      </c>
      <c r="E322" s="8" t="s">
        <v>573</v>
      </c>
      <c r="F322" s="11" t="s">
        <v>571</v>
      </c>
      <c r="G322" s="16" t="s">
        <v>572</v>
      </c>
      <c r="H322" s="22">
        <v>0</v>
      </c>
      <c r="I322" s="23" t="s">
        <v>28</v>
      </c>
      <c r="J322" s="20"/>
      <c r="K322" s="12"/>
      <c r="L322" s="17"/>
      <c r="M322" s="48">
        <f>IF(Tabela1[[#This Row],[NM]]="",ROUND(Tabela1[[#This Row],[Valor]]*$O$13,2),Tabela1[[#This Row],[Valor]])</f>
        <v>0</v>
      </c>
    </row>
    <row r="323" spans="1:13" x14ac:dyDescent="0.25">
      <c r="A323"/>
      <c r="B323" s="36" t="s">
        <v>922</v>
      </c>
      <c r="C323" s="2" t="s">
        <v>484</v>
      </c>
      <c r="D323" s="5" t="s">
        <v>568</v>
      </c>
      <c r="E323" s="8" t="s">
        <v>574</v>
      </c>
      <c r="F323" s="11" t="s">
        <v>571</v>
      </c>
      <c r="G323" s="16" t="s">
        <v>572</v>
      </c>
      <c r="H323" s="22">
        <v>0</v>
      </c>
      <c r="I323" s="23" t="s">
        <v>28</v>
      </c>
      <c r="J323" s="20"/>
      <c r="K323" s="12"/>
      <c r="L323" s="17"/>
      <c r="M323" s="48">
        <f>IF(Tabela1[[#This Row],[NM]]="",ROUND(Tabela1[[#This Row],[Valor]]*$O$13,2),Tabela1[[#This Row],[Valor]])</f>
        <v>0</v>
      </c>
    </row>
    <row r="324" spans="1:13" x14ac:dyDescent="0.25">
      <c r="A324"/>
      <c r="B324" s="36" t="s">
        <v>922</v>
      </c>
      <c r="C324" s="2" t="s">
        <v>484</v>
      </c>
      <c r="D324" s="5" t="s">
        <v>568</v>
      </c>
      <c r="E324" s="8" t="s">
        <v>575</v>
      </c>
      <c r="F324" s="11" t="s">
        <v>571</v>
      </c>
      <c r="G324" s="16" t="s">
        <v>572</v>
      </c>
      <c r="H324" s="22">
        <v>0</v>
      </c>
      <c r="I324" s="23" t="s">
        <v>28</v>
      </c>
      <c r="J324" s="20"/>
      <c r="K324" s="12"/>
      <c r="L324" s="17"/>
      <c r="M324" s="48">
        <f>IF(Tabela1[[#This Row],[NM]]="",ROUND(Tabela1[[#This Row],[Valor]]*$O$13,2),Tabela1[[#This Row],[Valor]])</f>
        <v>0</v>
      </c>
    </row>
    <row r="325" spans="1:13" x14ac:dyDescent="0.25">
      <c r="A325"/>
      <c r="B325" s="36" t="s">
        <v>926</v>
      </c>
      <c r="C325" s="2" t="s">
        <v>602</v>
      </c>
      <c r="D325" s="5" t="s">
        <v>627</v>
      </c>
      <c r="E325" s="8" t="s">
        <v>660</v>
      </c>
      <c r="F325" s="11" t="s">
        <v>658</v>
      </c>
      <c r="G325" s="16" t="s">
        <v>659</v>
      </c>
      <c r="H325" s="22">
        <v>0</v>
      </c>
      <c r="I325" s="23" t="s">
        <v>128</v>
      </c>
      <c r="J325" s="20"/>
      <c r="K325" s="31"/>
      <c r="L325" s="17"/>
      <c r="M325" s="48">
        <f>IF(Tabela1[[#This Row],[NM]]="",ROUND(Tabela1[[#This Row],[Valor]]*$O$13,2),Tabela1[[#This Row],[Valor]])</f>
        <v>0</v>
      </c>
    </row>
    <row r="326" spans="1:13" x14ac:dyDescent="0.25">
      <c r="A326"/>
      <c r="B326" s="36" t="s">
        <v>926</v>
      </c>
      <c r="C326" s="2" t="s">
        <v>602</v>
      </c>
      <c r="D326" s="5" t="s">
        <v>627</v>
      </c>
      <c r="E326" s="8" t="s">
        <v>661</v>
      </c>
      <c r="F326" s="11" t="s">
        <v>658</v>
      </c>
      <c r="G326" s="16" t="s">
        <v>659</v>
      </c>
      <c r="H326" s="22">
        <v>0</v>
      </c>
      <c r="I326" s="23" t="s">
        <v>128</v>
      </c>
      <c r="J326" s="20"/>
      <c r="K326" s="12"/>
      <c r="L326" s="17"/>
      <c r="M326" s="48">
        <f>IF(Tabela1[[#This Row],[NM]]="",ROUND(Tabela1[[#This Row],[Valor]]*$O$13,2),Tabela1[[#This Row],[Valor]])</f>
        <v>0</v>
      </c>
    </row>
    <row r="327" spans="1:13" x14ac:dyDescent="0.25">
      <c r="A327"/>
      <c r="B327" s="36" t="s">
        <v>926</v>
      </c>
      <c r="C327" s="2" t="s">
        <v>602</v>
      </c>
      <c r="D327" s="5" t="s">
        <v>627</v>
      </c>
      <c r="E327" s="8" t="s">
        <v>661</v>
      </c>
      <c r="F327" s="11" t="s">
        <v>658</v>
      </c>
      <c r="G327" s="16" t="s">
        <v>666</v>
      </c>
      <c r="H327" s="22">
        <v>0</v>
      </c>
      <c r="I327" s="23" t="s">
        <v>128</v>
      </c>
      <c r="J327" s="20"/>
      <c r="K327" s="12"/>
      <c r="L327" s="17"/>
      <c r="M327" s="48">
        <f>IF(Tabela1[[#This Row],[NM]]="",ROUND(Tabela1[[#This Row],[Valor]]*$O$13,2),Tabela1[[#This Row],[Valor]])</f>
        <v>0</v>
      </c>
    </row>
    <row r="328" spans="1:13" x14ac:dyDescent="0.25">
      <c r="A328"/>
      <c r="B328" s="36" t="s">
        <v>926</v>
      </c>
      <c r="C328" s="2" t="s">
        <v>602</v>
      </c>
      <c r="D328" s="5" t="s">
        <v>672</v>
      </c>
      <c r="E328" s="8" t="s">
        <v>9</v>
      </c>
      <c r="F328" s="11" t="s">
        <v>9</v>
      </c>
      <c r="G328" s="16" t="s">
        <v>676</v>
      </c>
      <c r="H328" s="22">
        <v>0</v>
      </c>
      <c r="I328" s="23" t="s">
        <v>9</v>
      </c>
      <c r="J328" s="20"/>
      <c r="K328" s="12"/>
      <c r="L328" s="17"/>
      <c r="M328" s="48">
        <f>IF(Tabela1[[#This Row],[NM]]="",ROUND(Tabela1[[#This Row],[Valor]]*$O$13,2),Tabela1[[#This Row],[Valor]])</f>
        <v>0</v>
      </c>
    </row>
    <row r="329" spans="1:13" x14ac:dyDescent="0.25">
      <c r="A329"/>
      <c r="B329" s="36" t="s">
        <v>926</v>
      </c>
      <c r="C329" s="2" t="s">
        <v>602</v>
      </c>
      <c r="D329" s="5" t="s">
        <v>610</v>
      </c>
      <c r="E329" s="8" t="s">
        <v>9</v>
      </c>
      <c r="F329" s="11" t="s">
        <v>624</v>
      </c>
      <c r="G329" s="16" t="s">
        <v>625</v>
      </c>
      <c r="H329" s="22">
        <v>0</v>
      </c>
      <c r="I329" s="23" t="s">
        <v>28</v>
      </c>
      <c r="J329" s="20" t="s">
        <v>32</v>
      </c>
      <c r="K329" s="12"/>
      <c r="L329" s="17"/>
      <c r="M329" s="48">
        <f>IF(Tabela1[[#This Row],[NM]]="",ROUND(Tabela1[[#This Row],[Valor]]*$O$13,2),Tabela1[[#This Row],[Valor]])</f>
        <v>0</v>
      </c>
    </row>
    <row r="330" spans="1:13" x14ac:dyDescent="0.25">
      <c r="A330"/>
      <c r="B330" s="36" t="s">
        <v>926</v>
      </c>
      <c r="C330" s="2" t="s">
        <v>602</v>
      </c>
      <c r="D330" s="5" t="s">
        <v>610</v>
      </c>
      <c r="E330" s="8" t="s">
        <v>615</v>
      </c>
      <c r="F330" s="11" t="s">
        <v>613</v>
      </c>
      <c r="G330" s="16" t="s">
        <v>614</v>
      </c>
      <c r="H330" s="22">
        <v>0</v>
      </c>
      <c r="I330" s="23" t="s">
        <v>36</v>
      </c>
      <c r="J330" s="20" t="s">
        <v>128</v>
      </c>
      <c r="K330" s="12"/>
      <c r="L330" s="17"/>
      <c r="M330" s="48">
        <f>IF(Tabela1[[#This Row],[NM]]="",ROUND(Tabela1[[#This Row],[Valor]]*$O$13,2),Tabela1[[#This Row],[Valor]])</f>
        <v>0</v>
      </c>
    </row>
    <row r="331" spans="1:13" x14ac:dyDescent="0.25">
      <c r="A331"/>
      <c r="B331" s="36" t="s">
        <v>926</v>
      </c>
      <c r="C331" s="2" t="s">
        <v>602</v>
      </c>
      <c r="D331" s="5" t="s">
        <v>672</v>
      </c>
      <c r="E331" s="8" t="s">
        <v>9</v>
      </c>
      <c r="F331" s="11" t="s">
        <v>678</v>
      </c>
      <c r="G331" s="16" t="s">
        <v>679</v>
      </c>
      <c r="H331" s="22">
        <v>0</v>
      </c>
      <c r="I331" s="23" t="s">
        <v>28</v>
      </c>
      <c r="J331" s="20"/>
      <c r="K331" s="12"/>
      <c r="L331" s="17"/>
      <c r="M331" s="48">
        <f>IF(Tabela1[[#This Row],[NM]]="",ROUND(Tabela1[[#This Row],[Valor]]*$O$13,2),Tabela1[[#This Row],[Valor]])</f>
        <v>0</v>
      </c>
    </row>
    <row r="332" spans="1:13" x14ac:dyDescent="0.25">
      <c r="A332"/>
      <c r="B332" s="36" t="s">
        <v>926</v>
      </c>
      <c r="C332" s="2" t="s">
        <v>602</v>
      </c>
      <c r="D332" s="5" t="s">
        <v>627</v>
      </c>
      <c r="E332" s="8" t="s">
        <v>9</v>
      </c>
      <c r="F332" s="11" t="s">
        <v>654</v>
      </c>
      <c r="G332" s="16" t="s">
        <v>655</v>
      </c>
      <c r="H332" s="22">
        <v>0</v>
      </c>
      <c r="I332" s="23" t="s">
        <v>28</v>
      </c>
      <c r="J332" s="32"/>
      <c r="K332" s="12"/>
      <c r="L332" s="17"/>
      <c r="M332" s="48">
        <f>IF(Tabela1[[#This Row],[NM]]="",ROUND(Tabela1[[#This Row],[Valor]]*$O$13,2),Tabela1[[#This Row],[Valor]])</f>
        <v>0</v>
      </c>
    </row>
    <row r="333" spans="1:13" x14ac:dyDescent="0.25">
      <c r="A333"/>
      <c r="B333" s="36" t="s">
        <v>926</v>
      </c>
      <c r="C333" s="2" t="s">
        <v>602</v>
      </c>
      <c r="D333" s="5" t="s">
        <v>627</v>
      </c>
      <c r="E333" s="8" t="s">
        <v>9</v>
      </c>
      <c r="F333" s="11" t="s">
        <v>9</v>
      </c>
      <c r="G333" s="16" t="s">
        <v>628</v>
      </c>
      <c r="H333" s="22">
        <v>0</v>
      </c>
      <c r="I333" s="23" t="s">
        <v>9</v>
      </c>
      <c r="J333" s="20"/>
      <c r="K333" s="12"/>
      <c r="L333" s="17"/>
      <c r="M333" s="48">
        <f>IF(Tabela1[[#This Row],[NM]]="",ROUND(Tabela1[[#This Row],[Valor]]*$O$13,2),Tabela1[[#This Row],[Valor]])</f>
        <v>0</v>
      </c>
    </row>
    <row r="334" spans="1:13" x14ac:dyDescent="0.25">
      <c r="A334"/>
      <c r="B334" s="36" t="s">
        <v>926</v>
      </c>
      <c r="C334" s="2" t="s">
        <v>602</v>
      </c>
      <c r="D334" s="5" t="s">
        <v>627</v>
      </c>
      <c r="E334" s="8" t="s">
        <v>9</v>
      </c>
      <c r="F334" s="11" t="s">
        <v>9</v>
      </c>
      <c r="G334" s="16" t="s">
        <v>656</v>
      </c>
      <c r="H334" s="22">
        <v>0</v>
      </c>
      <c r="I334" s="23" t="s">
        <v>9</v>
      </c>
      <c r="J334" s="20"/>
      <c r="K334" s="12"/>
      <c r="L334" s="17"/>
      <c r="M334" s="48">
        <f>IF(Tabela1[[#This Row],[NM]]="",ROUND(Tabela1[[#This Row],[Valor]]*$O$13,2),Tabela1[[#This Row],[Valor]])</f>
        <v>0</v>
      </c>
    </row>
    <row r="335" spans="1:13" x14ac:dyDescent="0.25">
      <c r="A335"/>
      <c r="B335" s="36" t="s">
        <v>926</v>
      </c>
      <c r="C335" s="2" t="s">
        <v>602</v>
      </c>
      <c r="D335" s="5" t="s">
        <v>627</v>
      </c>
      <c r="E335" s="8" t="s">
        <v>9</v>
      </c>
      <c r="F335" s="11" t="s">
        <v>9</v>
      </c>
      <c r="G335" s="16" t="s">
        <v>629</v>
      </c>
      <c r="H335" s="22">
        <v>0</v>
      </c>
      <c r="I335" s="23" t="s">
        <v>9</v>
      </c>
      <c r="J335" s="20"/>
      <c r="K335" s="12"/>
      <c r="L335" s="17"/>
      <c r="M335" s="48">
        <f>IF(Tabela1[[#This Row],[NM]]="",ROUND(Tabela1[[#This Row],[Valor]]*$O$13,2),Tabela1[[#This Row],[Valor]])</f>
        <v>0</v>
      </c>
    </row>
    <row r="336" spans="1:13" x14ac:dyDescent="0.25">
      <c r="A336"/>
      <c r="B336" s="36" t="s">
        <v>926</v>
      </c>
      <c r="C336" s="2" t="s">
        <v>602</v>
      </c>
      <c r="D336" s="5" t="s">
        <v>610</v>
      </c>
      <c r="E336" s="8" t="s">
        <v>9</v>
      </c>
      <c r="F336" s="11" t="s">
        <v>617</v>
      </c>
      <c r="G336" s="16" t="s">
        <v>618</v>
      </c>
      <c r="H336" s="22">
        <v>0</v>
      </c>
      <c r="I336" s="23" t="s">
        <v>28</v>
      </c>
      <c r="J336" s="20" t="s">
        <v>243</v>
      </c>
      <c r="K336" s="12"/>
      <c r="L336" s="17"/>
      <c r="M336" s="48">
        <f>IF(Tabela1[[#This Row],[NM]]="",ROUND(Tabela1[[#This Row],[Valor]]*$O$13,2),Tabela1[[#This Row],[Valor]])</f>
        <v>0</v>
      </c>
    </row>
    <row r="337" spans="1:13" x14ac:dyDescent="0.25">
      <c r="A337"/>
      <c r="B337" s="36" t="s">
        <v>926</v>
      </c>
      <c r="C337" s="2" t="s">
        <v>376</v>
      </c>
      <c r="D337" s="5" t="s">
        <v>410</v>
      </c>
      <c r="E337" s="8" t="s">
        <v>9</v>
      </c>
      <c r="F337" s="11" t="s">
        <v>9</v>
      </c>
      <c r="G337" s="16" t="s">
        <v>411</v>
      </c>
      <c r="H337" s="22">
        <v>0</v>
      </c>
      <c r="I337" s="23" t="s">
        <v>9</v>
      </c>
      <c r="J337" s="20"/>
      <c r="K337" s="12"/>
      <c r="L337" s="17"/>
      <c r="M337" s="48">
        <f>IF(Tabela1[[#This Row],[NM]]="",ROUND(Tabela1[[#This Row],[Valor]]*$O$13,2),Tabela1[[#This Row],[Valor]])</f>
        <v>0</v>
      </c>
    </row>
    <row r="338" spans="1:13" x14ac:dyDescent="0.25">
      <c r="A338"/>
      <c r="B338" s="36" t="s">
        <v>926</v>
      </c>
      <c r="C338" s="2" t="s">
        <v>602</v>
      </c>
      <c r="D338" s="5" t="s">
        <v>672</v>
      </c>
      <c r="E338" s="8" t="s">
        <v>9</v>
      </c>
      <c r="F338" s="11" t="s">
        <v>9</v>
      </c>
      <c r="G338" s="16" t="s">
        <v>677</v>
      </c>
      <c r="H338" s="22">
        <v>0</v>
      </c>
      <c r="I338" s="23" t="s">
        <v>9</v>
      </c>
      <c r="J338" s="20"/>
      <c r="K338" s="12"/>
      <c r="L338" s="17"/>
      <c r="M338" s="48">
        <f>IF(Tabela1[[#This Row],[NM]]="",ROUND(Tabela1[[#This Row],[Valor]]*$O$13,2),Tabela1[[#This Row],[Valor]])</f>
        <v>0</v>
      </c>
    </row>
    <row r="339" spans="1:13" x14ac:dyDescent="0.25">
      <c r="A339"/>
      <c r="B339" s="36" t="s">
        <v>926</v>
      </c>
      <c r="C339" s="2" t="s">
        <v>602</v>
      </c>
      <c r="D339" s="5" t="s">
        <v>603</v>
      </c>
      <c r="E339" s="8" t="s">
        <v>9</v>
      </c>
      <c r="F339" s="11" t="s">
        <v>9</v>
      </c>
      <c r="G339" s="16" t="s">
        <v>605</v>
      </c>
      <c r="H339" s="22">
        <v>0</v>
      </c>
      <c r="I339" s="23" t="s">
        <v>9</v>
      </c>
      <c r="J339" s="20"/>
      <c r="K339" s="12"/>
      <c r="L339" s="17"/>
      <c r="M339" s="48">
        <f>IF(Tabela1[[#This Row],[NM]]="",ROUND(Tabela1[[#This Row],[Valor]]*$O$13,2),Tabela1[[#This Row],[Valor]])</f>
        <v>0</v>
      </c>
    </row>
    <row r="340" spans="1:13" x14ac:dyDescent="0.25">
      <c r="A340"/>
      <c r="B340" s="36" t="s">
        <v>926</v>
      </c>
      <c r="C340" s="2" t="s">
        <v>602</v>
      </c>
      <c r="D340" s="5" t="s">
        <v>603</v>
      </c>
      <c r="E340" s="8" t="s">
        <v>9</v>
      </c>
      <c r="F340" s="11" t="s">
        <v>9</v>
      </c>
      <c r="G340" s="16" t="s">
        <v>609</v>
      </c>
      <c r="H340" s="22">
        <v>0</v>
      </c>
      <c r="I340" s="23" t="s">
        <v>9</v>
      </c>
      <c r="J340" s="20"/>
      <c r="K340" s="12"/>
      <c r="L340" s="17"/>
      <c r="M340" s="48">
        <f>IF(Tabela1[[#This Row],[NM]]="",ROUND(Tabela1[[#This Row],[Valor]]*$O$13,2),Tabela1[[#This Row],[Valor]])</f>
        <v>0</v>
      </c>
    </row>
    <row r="341" spans="1:13" x14ac:dyDescent="0.25">
      <c r="A341"/>
      <c r="B341" s="36" t="s">
        <v>926</v>
      </c>
      <c r="C341" s="2" t="s">
        <v>602</v>
      </c>
      <c r="D341" s="5" t="s">
        <v>610</v>
      </c>
      <c r="E341" s="8" t="s">
        <v>621</v>
      </c>
      <c r="F341" s="11" t="s">
        <v>619</v>
      </c>
      <c r="G341" s="16" t="s">
        <v>620</v>
      </c>
      <c r="H341" s="22">
        <v>0</v>
      </c>
      <c r="I341" s="23" t="s">
        <v>28</v>
      </c>
      <c r="J341" s="20" t="s">
        <v>128</v>
      </c>
      <c r="K341" s="12"/>
      <c r="L341" s="17"/>
      <c r="M341" s="48">
        <f>IF(Tabela1[[#This Row],[NM]]="",ROUND(Tabela1[[#This Row],[Valor]]*$O$13,2),Tabela1[[#This Row],[Valor]])</f>
        <v>0</v>
      </c>
    </row>
    <row r="342" spans="1:13" x14ac:dyDescent="0.25">
      <c r="A342"/>
      <c r="B342" s="36" t="s">
        <v>926</v>
      </c>
      <c r="C342" s="2" t="s">
        <v>602</v>
      </c>
      <c r="D342" s="5" t="s">
        <v>610</v>
      </c>
      <c r="E342" s="8" t="s">
        <v>621</v>
      </c>
      <c r="F342" s="11" t="s">
        <v>622</v>
      </c>
      <c r="G342" s="16" t="s">
        <v>623</v>
      </c>
      <c r="H342" s="22">
        <v>0</v>
      </c>
      <c r="I342" s="23" t="s">
        <v>28</v>
      </c>
      <c r="J342" s="20" t="s">
        <v>128</v>
      </c>
      <c r="K342" s="12"/>
      <c r="L342" s="17"/>
      <c r="M342" s="48">
        <f>IF(Tabela1[[#This Row],[NM]]="",ROUND(Tabela1[[#This Row],[Valor]]*$O$13,2),Tabela1[[#This Row],[Valor]])</f>
        <v>0</v>
      </c>
    </row>
    <row r="343" spans="1:13" x14ac:dyDescent="0.25">
      <c r="A343"/>
      <c r="B343" s="36" t="s">
        <v>926</v>
      </c>
      <c r="C343" s="2" t="s">
        <v>602</v>
      </c>
      <c r="D343" s="5" t="s">
        <v>610</v>
      </c>
      <c r="E343" s="8" t="s">
        <v>9</v>
      </c>
      <c r="F343" s="11" t="s">
        <v>9</v>
      </c>
      <c r="G343" s="16" t="s">
        <v>616</v>
      </c>
      <c r="H343" s="22">
        <v>0</v>
      </c>
      <c r="I343" s="23" t="s">
        <v>9</v>
      </c>
      <c r="J343" s="20"/>
      <c r="K343" s="12"/>
      <c r="L343" s="17"/>
      <c r="M343" s="48">
        <f>IF(Tabela1[[#This Row],[NM]]="",ROUND(Tabela1[[#This Row],[Valor]]*$O$13,2),Tabela1[[#This Row],[Valor]])</f>
        <v>0</v>
      </c>
    </row>
    <row r="344" spans="1:13" x14ac:dyDescent="0.25">
      <c r="A344"/>
      <c r="B344" s="36" t="s">
        <v>926</v>
      </c>
      <c r="C344" s="2" t="s">
        <v>484</v>
      </c>
      <c r="D344" s="5" t="s">
        <v>592</v>
      </c>
      <c r="E344" s="8" t="s">
        <v>9</v>
      </c>
      <c r="F344" s="11" t="s">
        <v>9</v>
      </c>
      <c r="G344" s="16" t="s">
        <v>598</v>
      </c>
      <c r="H344" s="22">
        <v>0</v>
      </c>
      <c r="I344" s="23" t="s">
        <v>9</v>
      </c>
      <c r="J344" s="20"/>
      <c r="K344" s="12"/>
      <c r="L344" s="17"/>
      <c r="M344" s="48">
        <f>IF(Tabela1[[#This Row],[NM]]="",ROUND(Tabela1[[#This Row],[Valor]]*$O$13,2),Tabela1[[#This Row],[Valor]])</f>
        <v>0</v>
      </c>
    </row>
    <row r="345" spans="1:13" x14ac:dyDescent="0.25">
      <c r="A345"/>
      <c r="B345" s="36" t="s">
        <v>926</v>
      </c>
      <c r="C345" s="2" t="s">
        <v>484</v>
      </c>
      <c r="D345" s="5" t="s">
        <v>592</v>
      </c>
      <c r="E345" s="8" t="s">
        <v>9</v>
      </c>
      <c r="F345" s="11" t="s">
        <v>9</v>
      </c>
      <c r="G345" s="16" t="s">
        <v>599</v>
      </c>
      <c r="H345" s="22">
        <v>0</v>
      </c>
      <c r="I345" s="23" t="s">
        <v>9</v>
      </c>
      <c r="J345" s="20"/>
      <c r="K345" s="12"/>
      <c r="L345" s="17"/>
      <c r="M345" s="48">
        <f>IF(Tabela1[[#This Row],[NM]]="",ROUND(Tabela1[[#This Row],[Valor]]*$O$13,2),Tabela1[[#This Row],[Valor]])</f>
        <v>0</v>
      </c>
    </row>
    <row r="346" spans="1:13" x14ac:dyDescent="0.25">
      <c r="A346"/>
      <c r="B346" s="36" t="s">
        <v>926</v>
      </c>
      <c r="C346" s="2" t="s">
        <v>484</v>
      </c>
      <c r="D346" s="5" t="s">
        <v>592</v>
      </c>
      <c r="E346" s="8" t="s">
        <v>9</v>
      </c>
      <c r="F346" s="11" t="s">
        <v>9</v>
      </c>
      <c r="G346" s="16" t="s">
        <v>597</v>
      </c>
      <c r="H346" s="22">
        <v>0</v>
      </c>
      <c r="I346" s="23" t="s">
        <v>9</v>
      </c>
      <c r="J346" s="20"/>
      <c r="K346" s="12"/>
      <c r="L346" s="17"/>
      <c r="M346" s="48">
        <f>IF(Tabela1[[#This Row],[NM]]="",ROUND(Tabela1[[#This Row],[Valor]]*$O$13,2),Tabela1[[#This Row],[Valor]])</f>
        <v>0</v>
      </c>
    </row>
    <row r="347" spans="1:13" x14ac:dyDescent="0.25">
      <c r="A347"/>
      <c r="B347" s="36" t="s">
        <v>926</v>
      </c>
      <c r="C347" s="2" t="s">
        <v>376</v>
      </c>
      <c r="D347" s="5" t="s">
        <v>410</v>
      </c>
      <c r="E347" s="8" t="s">
        <v>410</v>
      </c>
      <c r="F347" s="11" t="s">
        <v>414</v>
      </c>
      <c r="G347" s="16" t="s">
        <v>415</v>
      </c>
      <c r="H347" s="22">
        <v>0</v>
      </c>
      <c r="I347" s="23" t="s">
        <v>28</v>
      </c>
      <c r="J347" s="20" t="s">
        <v>128</v>
      </c>
      <c r="K347" s="12"/>
      <c r="L347" s="17"/>
      <c r="M347" s="48">
        <f>IF(Tabela1[[#This Row],[NM]]="",ROUND(Tabela1[[#This Row],[Valor]]*$O$13,2),Tabela1[[#This Row],[Valor]])</f>
        <v>0</v>
      </c>
    </row>
    <row r="348" spans="1:13" x14ac:dyDescent="0.25">
      <c r="A348"/>
      <c r="B348" s="36" t="s">
        <v>926</v>
      </c>
      <c r="C348" s="2" t="s">
        <v>376</v>
      </c>
      <c r="D348" s="5" t="s">
        <v>410</v>
      </c>
      <c r="E348" s="8" t="s">
        <v>9</v>
      </c>
      <c r="F348" s="11" t="s">
        <v>9</v>
      </c>
      <c r="G348" s="16" t="s">
        <v>413</v>
      </c>
      <c r="H348" s="22">
        <v>0</v>
      </c>
      <c r="I348" s="23" t="s">
        <v>9</v>
      </c>
      <c r="J348" s="20"/>
      <c r="K348" s="12"/>
      <c r="L348" s="17"/>
      <c r="M348" s="48">
        <f>IF(Tabela1[[#This Row],[NM]]="",ROUND(Tabela1[[#This Row],[Valor]]*$O$13,2),Tabela1[[#This Row],[Valor]])</f>
        <v>0</v>
      </c>
    </row>
    <row r="349" spans="1:13" x14ac:dyDescent="0.25">
      <c r="A349"/>
      <c r="B349" s="36" t="s">
        <v>926</v>
      </c>
      <c r="C349" s="2" t="s">
        <v>602</v>
      </c>
      <c r="D349" s="5" t="s">
        <v>603</v>
      </c>
      <c r="E349" s="8" t="s">
        <v>9</v>
      </c>
      <c r="F349" s="11" t="s">
        <v>9</v>
      </c>
      <c r="G349" s="16" t="s">
        <v>606</v>
      </c>
      <c r="H349" s="22">
        <v>0</v>
      </c>
      <c r="I349" s="23" t="s">
        <v>9</v>
      </c>
      <c r="J349" s="20"/>
      <c r="K349" s="12"/>
      <c r="L349" s="17"/>
      <c r="M349" s="48">
        <f>IF(Tabela1[[#This Row],[NM]]="",ROUND(Tabela1[[#This Row],[Valor]]*$O$13,2),Tabela1[[#This Row],[Valor]])</f>
        <v>0</v>
      </c>
    </row>
    <row r="350" spans="1:13" x14ac:dyDescent="0.25">
      <c r="A350"/>
      <c r="B350" s="36" t="s">
        <v>926</v>
      </c>
      <c r="C350" s="2" t="s">
        <v>602</v>
      </c>
      <c r="D350" s="5" t="s">
        <v>627</v>
      </c>
      <c r="E350" s="8" t="s">
        <v>9</v>
      </c>
      <c r="F350" s="11" t="s">
        <v>9</v>
      </c>
      <c r="G350" s="16" t="s">
        <v>657</v>
      </c>
      <c r="H350" s="22">
        <v>0</v>
      </c>
      <c r="I350" s="23" t="s">
        <v>9</v>
      </c>
      <c r="J350" s="20"/>
      <c r="K350" s="12"/>
      <c r="L350" s="17"/>
      <c r="M350" s="48">
        <f>IF(Tabela1[[#This Row],[NM]]="",ROUND(Tabela1[[#This Row],[Valor]]*$O$13,2),Tabela1[[#This Row],[Valor]])</f>
        <v>0</v>
      </c>
    </row>
    <row r="351" spans="1:13" x14ac:dyDescent="0.25">
      <c r="A351"/>
      <c r="B351" s="36" t="s">
        <v>926</v>
      </c>
      <c r="C351" s="2" t="s">
        <v>602</v>
      </c>
      <c r="D351" s="5" t="s">
        <v>672</v>
      </c>
      <c r="E351" s="8" t="s">
        <v>9</v>
      </c>
      <c r="F351" s="11" t="s">
        <v>9</v>
      </c>
      <c r="G351" s="16" t="s">
        <v>684</v>
      </c>
      <c r="H351" s="22">
        <v>0</v>
      </c>
      <c r="I351" s="23" t="s">
        <v>9</v>
      </c>
      <c r="J351" s="20"/>
      <c r="K351" s="12"/>
      <c r="L351" s="17"/>
      <c r="M351" s="48">
        <f>IF(Tabela1[[#This Row],[NM]]="",ROUND(Tabela1[[#This Row],[Valor]]*$O$13,2),Tabela1[[#This Row],[Valor]])</f>
        <v>0</v>
      </c>
    </row>
    <row r="352" spans="1:13" x14ac:dyDescent="0.25">
      <c r="A352"/>
      <c r="B352" s="36" t="s">
        <v>926</v>
      </c>
      <c r="C352" s="2" t="s">
        <v>602</v>
      </c>
      <c r="D352" s="5" t="s">
        <v>603</v>
      </c>
      <c r="E352" s="8" t="s">
        <v>9</v>
      </c>
      <c r="F352" s="11" t="s">
        <v>9</v>
      </c>
      <c r="G352" s="16" t="s">
        <v>608</v>
      </c>
      <c r="H352" s="22">
        <v>0</v>
      </c>
      <c r="I352" s="23" t="s">
        <v>9</v>
      </c>
      <c r="J352" s="20"/>
      <c r="K352" s="12"/>
      <c r="L352" s="17"/>
      <c r="M352" s="48">
        <f>IF(Tabela1[[#This Row],[NM]]="",ROUND(Tabela1[[#This Row],[Valor]]*$O$13,2),Tabela1[[#This Row],[Valor]])</f>
        <v>0</v>
      </c>
    </row>
    <row r="353" spans="1:13" x14ac:dyDescent="0.25">
      <c r="A353"/>
      <c r="B353" s="36" t="s">
        <v>926</v>
      </c>
      <c r="C353" s="2" t="s">
        <v>758</v>
      </c>
      <c r="D353" s="5" t="s">
        <v>776</v>
      </c>
      <c r="E353" s="8" t="s">
        <v>9</v>
      </c>
      <c r="F353" s="11" t="s">
        <v>9</v>
      </c>
      <c r="G353" s="16" t="s">
        <v>779</v>
      </c>
      <c r="H353" s="22">
        <v>0</v>
      </c>
      <c r="I353" s="23" t="s">
        <v>9</v>
      </c>
      <c r="J353" s="20"/>
      <c r="K353" s="12"/>
      <c r="L353" s="17"/>
      <c r="M353" s="48">
        <f>IF(Tabela1[[#This Row],[NM]]="",ROUND(Tabela1[[#This Row],[Valor]]*$O$13,2),Tabela1[[#This Row],[Valor]])</f>
        <v>0</v>
      </c>
    </row>
    <row r="354" spans="1:13" x14ac:dyDescent="0.25">
      <c r="A354"/>
      <c r="B354" s="36" t="s">
        <v>926</v>
      </c>
      <c r="C354" s="2" t="s">
        <v>602</v>
      </c>
      <c r="D354" s="5" t="s">
        <v>627</v>
      </c>
      <c r="E354" s="8" t="s">
        <v>650</v>
      </c>
      <c r="F354" s="11" t="s">
        <v>648</v>
      </c>
      <c r="G354" s="16" t="s">
        <v>649</v>
      </c>
      <c r="H354" s="22">
        <v>0</v>
      </c>
      <c r="I354" s="23" t="s">
        <v>36</v>
      </c>
      <c r="J354" s="32">
        <v>0.8</v>
      </c>
      <c r="K354" s="31"/>
      <c r="L354" s="17"/>
      <c r="M354" s="48">
        <f>IF(Tabela1[[#This Row],[NM]]="",ROUND(Tabela1[[#This Row],[Valor]]*$O$13,2),Tabela1[[#This Row],[Valor]])</f>
        <v>0</v>
      </c>
    </row>
    <row r="355" spans="1:13" x14ac:dyDescent="0.25">
      <c r="A355"/>
      <c r="B355" s="36" t="s">
        <v>926</v>
      </c>
      <c r="C355" s="2" t="s">
        <v>376</v>
      </c>
      <c r="D355" s="5" t="s">
        <v>410</v>
      </c>
      <c r="E355" s="8" t="s">
        <v>9</v>
      </c>
      <c r="F355" s="11" t="s">
        <v>9</v>
      </c>
      <c r="G355" s="16" t="s">
        <v>412</v>
      </c>
      <c r="H355" s="22">
        <v>0</v>
      </c>
      <c r="I355" s="23" t="s">
        <v>9</v>
      </c>
      <c r="J355" s="20"/>
      <c r="K355" s="12"/>
      <c r="L355" s="17"/>
      <c r="M355" s="48">
        <f>IF(Tabela1[[#This Row],[NM]]="",ROUND(Tabela1[[#This Row],[Valor]]*$O$13,2),Tabela1[[#This Row],[Valor]])</f>
        <v>0</v>
      </c>
    </row>
    <row r="356" spans="1:13" x14ac:dyDescent="0.25">
      <c r="A356"/>
      <c r="B356" s="36" t="s">
        <v>923</v>
      </c>
      <c r="C356" s="2" t="s">
        <v>758</v>
      </c>
      <c r="D356" s="5" t="s">
        <v>776</v>
      </c>
      <c r="E356" s="8" t="s">
        <v>9</v>
      </c>
      <c r="F356" s="11" t="s">
        <v>777</v>
      </c>
      <c r="G356" s="16" t="s">
        <v>781</v>
      </c>
      <c r="H356" s="22">
        <v>0</v>
      </c>
      <c r="I356" s="23" t="s">
        <v>28</v>
      </c>
      <c r="J356" s="20" t="s">
        <v>128</v>
      </c>
      <c r="K356" s="12"/>
      <c r="L356" s="17"/>
      <c r="M356" s="48">
        <f>IF(Tabela1[[#This Row],[NM]]="",ROUND(Tabela1[[#This Row],[Valor]]*$O$13,2),Tabela1[[#This Row],[Valor]])</f>
        <v>0</v>
      </c>
    </row>
    <row r="357" spans="1:13" x14ac:dyDescent="0.25">
      <c r="A357"/>
      <c r="B357" s="36" t="s">
        <v>923</v>
      </c>
      <c r="C357" s="2" t="s">
        <v>758</v>
      </c>
      <c r="D357" s="5" t="s">
        <v>759</v>
      </c>
      <c r="E357" s="8" t="s">
        <v>763</v>
      </c>
      <c r="F357" s="11" t="s">
        <v>760</v>
      </c>
      <c r="G357" s="16" t="s">
        <v>768</v>
      </c>
      <c r="H357" s="22">
        <v>0</v>
      </c>
      <c r="I357" s="23" t="s">
        <v>32</v>
      </c>
      <c r="J357" s="20" t="s">
        <v>32</v>
      </c>
      <c r="K357" s="12"/>
      <c r="L357" s="17"/>
      <c r="M357" s="48">
        <f>IF(Tabela1[[#This Row],[NM]]="",ROUND(Tabela1[[#This Row],[Valor]]*$O$13,2),Tabela1[[#This Row],[Valor]])</f>
        <v>0</v>
      </c>
    </row>
    <row r="358" spans="1:13" x14ac:dyDescent="0.25">
      <c r="A358"/>
      <c r="B358" s="36" t="s">
        <v>923</v>
      </c>
      <c r="C358" s="2" t="s">
        <v>758</v>
      </c>
      <c r="D358" s="5" t="s">
        <v>759</v>
      </c>
      <c r="E358" s="8" t="s">
        <v>762</v>
      </c>
      <c r="F358" s="11" t="s">
        <v>760</v>
      </c>
      <c r="G358" s="16" t="s">
        <v>768</v>
      </c>
      <c r="H358" s="22">
        <v>0</v>
      </c>
      <c r="I358" s="23" t="s">
        <v>32</v>
      </c>
      <c r="J358" s="20" t="s">
        <v>32</v>
      </c>
      <c r="K358" s="12"/>
      <c r="L358" s="17"/>
      <c r="M358" s="48">
        <f>IF(Tabela1[[#This Row],[NM]]="",ROUND(Tabela1[[#This Row],[Valor]]*$O$13,2),Tabela1[[#This Row],[Valor]])</f>
        <v>0</v>
      </c>
    </row>
    <row r="359" spans="1:13" x14ac:dyDescent="0.25">
      <c r="A359"/>
      <c r="B359" s="36" t="s">
        <v>923</v>
      </c>
      <c r="C359" s="2" t="s">
        <v>758</v>
      </c>
      <c r="D359" s="5" t="s">
        <v>759</v>
      </c>
      <c r="E359" s="8" t="s">
        <v>763</v>
      </c>
      <c r="F359" s="11" t="s">
        <v>760</v>
      </c>
      <c r="G359" s="16" t="s">
        <v>767</v>
      </c>
      <c r="H359" s="22">
        <v>0</v>
      </c>
      <c r="I359" s="23" t="s">
        <v>32</v>
      </c>
      <c r="J359" s="20" t="s">
        <v>32</v>
      </c>
      <c r="K359" s="12"/>
      <c r="L359" s="17"/>
      <c r="M359" s="48">
        <f>IF(Tabela1[[#This Row],[NM]]="",ROUND(Tabela1[[#This Row],[Valor]]*$O$13,2),Tabela1[[#This Row],[Valor]])</f>
        <v>0</v>
      </c>
    </row>
    <row r="360" spans="1:13" x14ac:dyDescent="0.25">
      <c r="A360"/>
      <c r="B360" s="36" t="s">
        <v>923</v>
      </c>
      <c r="C360" s="2" t="s">
        <v>758</v>
      </c>
      <c r="D360" s="5" t="s">
        <v>759</v>
      </c>
      <c r="E360" s="8" t="s">
        <v>762</v>
      </c>
      <c r="F360" s="11" t="s">
        <v>760</v>
      </c>
      <c r="G360" s="16" t="s">
        <v>767</v>
      </c>
      <c r="H360" s="22">
        <v>0</v>
      </c>
      <c r="I360" s="23" t="s">
        <v>32</v>
      </c>
      <c r="J360" s="20" t="s">
        <v>32</v>
      </c>
      <c r="K360" s="12"/>
      <c r="L360" s="17"/>
      <c r="M360" s="48">
        <f>IF(Tabela1[[#This Row],[NM]]="",ROUND(Tabela1[[#This Row],[Valor]]*$O$13,2),Tabela1[[#This Row],[Valor]])</f>
        <v>0</v>
      </c>
    </row>
    <row r="361" spans="1:13" x14ac:dyDescent="0.25">
      <c r="A361"/>
      <c r="B361" s="36" t="s">
        <v>923</v>
      </c>
      <c r="C361" s="2" t="s">
        <v>758</v>
      </c>
      <c r="D361" s="5" t="s">
        <v>791</v>
      </c>
      <c r="E361" s="8" t="s">
        <v>794</v>
      </c>
      <c r="F361" s="11" t="s">
        <v>792</v>
      </c>
      <c r="G361" s="16" t="s">
        <v>796</v>
      </c>
      <c r="H361" s="22">
        <v>0</v>
      </c>
      <c r="I361" s="23" t="s">
        <v>36</v>
      </c>
      <c r="J361" s="20" t="s">
        <v>36</v>
      </c>
      <c r="K361" s="12"/>
      <c r="L361" s="17"/>
      <c r="M361" s="48">
        <f>IF(Tabela1[[#This Row],[NM]]="",ROUND(Tabela1[[#This Row],[Valor]]*$O$13,2),Tabela1[[#This Row],[Valor]])</f>
        <v>0</v>
      </c>
    </row>
    <row r="362" spans="1:13" x14ac:dyDescent="0.25">
      <c r="A362"/>
      <c r="B362" s="36" t="s">
        <v>923</v>
      </c>
      <c r="C362" s="2" t="s">
        <v>758</v>
      </c>
      <c r="D362" s="5" t="s">
        <v>776</v>
      </c>
      <c r="E362" s="8" t="s">
        <v>9</v>
      </c>
      <c r="F362" s="11" t="s">
        <v>777</v>
      </c>
      <c r="G362" s="16" t="s">
        <v>778</v>
      </c>
      <c r="H362" s="22">
        <v>0</v>
      </c>
      <c r="I362" s="23" t="s">
        <v>28</v>
      </c>
      <c r="J362" s="20" t="s">
        <v>128</v>
      </c>
      <c r="K362" s="12"/>
      <c r="L362" s="17"/>
      <c r="M362" s="48">
        <f>IF(Tabela1[[#This Row],[NM]]="",ROUND(Tabela1[[#This Row],[Valor]]*$O$13,2),Tabela1[[#This Row],[Valor]])</f>
        <v>0</v>
      </c>
    </row>
    <row r="363" spans="1:13" x14ac:dyDescent="0.25">
      <c r="A363"/>
      <c r="B363" s="36" t="s">
        <v>923</v>
      </c>
      <c r="C363" s="2" t="s">
        <v>758</v>
      </c>
      <c r="D363" s="5" t="s">
        <v>791</v>
      </c>
      <c r="E363" s="8" t="s">
        <v>9</v>
      </c>
      <c r="F363" s="11" t="s">
        <v>9</v>
      </c>
      <c r="G363" s="16" t="s">
        <v>799</v>
      </c>
      <c r="H363" s="22">
        <v>0</v>
      </c>
      <c r="I363" s="23" t="s">
        <v>9</v>
      </c>
      <c r="J363" s="20"/>
      <c r="K363" s="12"/>
      <c r="L363" s="17"/>
      <c r="M363" s="48">
        <f>IF(Tabela1[[#This Row],[NM]]="",ROUND(Tabela1[[#This Row],[Valor]]*$O$13,2),Tabela1[[#This Row],[Valor]])</f>
        <v>0</v>
      </c>
    </row>
    <row r="364" spans="1:13" x14ac:dyDescent="0.25">
      <c r="A364"/>
      <c r="B364" s="36" t="s">
        <v>923</v>
      </c>
      <c r="C364" s="2" t="s">
        <v>758</v>
      </c>
      <c r="D364" s="5" t="s">
        <v>776</v>
      </c>
      <c r="E364" s="8" t="s">
        <v>9</v>
      </c>
      <c r="F364" s="11" t="s">
        <v>777</v>
      </c>
      <c r="G364" s="16" t="s">
        <v>782</v>
      </c>
      <c r="H364" s="22">
        <v>0</v>
      </c>
      <c r="I364" s="23" t="s">
        <v>28</v>
      </c>
      <c r="J364" s="20" t="s">
        <v>128</v>
      </c>
      <c r="K364" s="12"/>
      <c r="L364" s="17"/>
      <c r="M364" s="48">
        <f>IF(Tabela1[[#This Row],[NM]]="",ROUND(Tabela1[[#This Row],[Valor]]*$O$13,2),Tabela1[[#This Row],[Valor]])</f>
        <v>0</v>
      </c>
    </row>
    <row r="365" spans="1:13" x14ac:dyDescent="0.25">
      <c r="A365"/>
      <c r="B365" s="36" t="s">
        <v>923</v>
      </c>
      <c r="C365" s="2" t="s">
        <v>758</v>
      </c>
      <c r="D365" s="5" t="s">
        <v>759</v>
      </c>
      <c r="E365" s="8" t="s">
        <v>766</v>
      </c>
      <c r="F365" s="11" t="s">
        <v>764</v>
      </c>
      <c r="G365" s="16" t="s">
        <v>765</v>
      </c>
      <c r="H365" s="22">
        <v>0</v>
      </c>
      <c r="I365" s="23" t="s">
        <v>28</v>
      </c>
      <c r="J365" s="20" t="s">
        <v>29</v>
      </c>
      <c r="K365" s="12"/>
      <c r="L365" s="17"/>
      <c r="M365" s="48">
        <f>IF(Tabela1[[#This Row],[NM]]="",ROUND(Tabela1[[#This Row],[Valor]]*$O$13,2),Tabela1[[#This Row],[Valor]])</f>
        <v>0</v>
      </c>
    </row>
    <row r="366" spans="1:13" x14ac:dyDescent="0.25">
      <c r="A366"/>
      <c r="B366" s="36" t="s">
        <v>923</v>
      </c>
      <c r="C366" s="2" t="s">
        <v>758</v>
      </c>
      <c r="D366" s="5" t="s">
        <v>776</v>
      </c>
      <c r="E366" s="8" t="s">
        <v>9</v>
      </c>
      <c r="F366" s="11" t="s">
        <v>783</v>
      </c>
      <c r="G366" s="16" t="s">
        <v>784</v>
      </c>
      <c r="H366" s="22">
        <v>0</v>
      </c>
      <c r="I366" s="23" t="s">
        <v>335</v>
      </c>
      <c r="J366" s="20" t="s">
        <v>71</v>
      </c>
      <c r="K366" s="12"/>
      <c r="L366" s="17"/>
      <c r="M366" s="48">
        <f>IF(Tabela1[[#This Row],[NM]]="",ROUND(Tabela1[[#This Row],[Valor]]*$O$13,2),Tabela1[[#This Row],[Valor]])</f>
        <v>0</v>
      </c>
    </row>
    <row r="367" spans="1:13" x14ac:dyDescent="0.25">
      <c r="A367"/>
      <c r="B367" s="36" t="s">
        <v>923</v>
      </c>
      <c r="C367" s="2" t="s">
        <v>758</v>
      </c>
      <c r="D367" s="5" t="s">
        <v>776</v>
      </c>
      <c r="E367" s="8" t="s">
        <v>9</v>
      </c>
      <c r="F367" s="11" t="s">
        <v>777</v>
      </c>
      <c r="G367" s="16" t="s">
        <v>780</v>
      </c>
      <c r="H367" s="22">
        <v>0</v>
      </c>
      <c r="I367" s="23" t="s">
        <v>28</v>
      </c>
      <c r="J367" s="20" t="s">
        <v>128</v>
      </c>
      <c r="K367" s="12"/>
      <c r="L367" s="17"/>
      <c r="M367" s="48">
        <f>IF(Tabela1[[#This Row],[NM]]="",ROUND(Tabela1[[#This Row],[Valor]]*$O$13,2),Tabela1[[#This Row],[Valor]])</f>
        <v>0</v>
      </c>
    </row>
    <row r="368" spans="1:13" x14ac:dyDescent="0.25">
      <c r="A368"/>
      <c r="B368" s="36" t="s">
        <v>923</v>
      </c>
      <c r="C368" s="2" t="s">
        <v>758</v>
      </c>
      <c r="D368" s="5" t="s">
        <v>759</v>
      </c>
      <c r="E368" s="8" t="s">
        <v>766</v>
      </c>
      <c r="F368" s="11" t="s">
        <v>764</v>
      </c>
      <c r="G368" s="16" t="s">
        <v>774</v>
      </c>
      <c r="H368" s="22">
        <v>0</v>
      </c>
      <c r="I368" s="23" t="s">
        <v>28</v>
      </c>
      <c r="J368" s="20" t="s">
        <v>29</v>
      </c>
      <c r="K368" s="12"/>
      <c r="L368" s="17"/>
      <c r="M368" s="48">
        <f>IF(Tabela1[[#This Row],[NM]]="",ROUND(Tabela1[[#This Row],[Valor]]*$O$13,2),Tabela1[[#This Row],[Valor]])</f>
        <v>0</v>
      </c>
    </row>
    <row r="369" spans="1:13" x14ac:dyDescent="0.25">
      <c r="A369"/>
      <c r="B369" s="36" t="s">
        <v>923</v>
      </c>
      <c r="C369" s="2" t="s">
        <v>758</v>
      </c>
      <c r="D369" s="5" t="s">
        <v>759</v>
      </c>
      <c r="E369" s="8" t="s">
        <v>766</v>
      </c>
      <c r="F369" s="11" t="s">
        <v>764</v>
      </c>
      <c r="G369" s="16" t="s">
        <v>775</v>
      </c>
      <c r="H369" s="22">
        <v>0</v>
      </c>
      <c r="I369" s="23" t="s">
        <v>28</v>
      </c>
      <c r="J369" s="20" t="s">
        <v>29</v>
      </c>
      <c r="K369" s="12"/>
      <c r="L369" s="17"/>
      <c r="M369" s="48">
        <f>IF(Tabela1[[#This Row],[NM]]="",ROUND(Tabela1[[#This Row],[Valor]]*$O$13,2),Tabela1[[#This Row],[Valor]])</f>
        <v>0</v>
      </c>
    </row>
    <row r="370" spans="1:13" x14ac:dyDescent="0.25">
      <c r="A370"/>
      <c r="B370" s="36" t="s">
        <v>924</v>
      </c>
      <c r="C370" s="2" t="s">
        <v>691</v>
      </c>
      <c r="D370" s="5" t="s">
        <v>702</v>
      </c>
      <c r="E370" s="8" t="s">
        <v>705</v>
      </c>
      <c r="F370" s="11" t="s">
        <v>703</v>
      </c>
      <c r="G370" s="16" t="s">
        <v>707</v>
      </c>
      <c r="H370" s="22">
        <v>0</v>
      </c>
      <c r="I370" s="23" t="s">
        <v>28</v>
      </c>
      <c r="J370" s="20" t="s">
        <v>36</v>
      </c>
      <c r="K370" s="12"/>
      <c r="L370" s="17"/>
      <c r="M370" s="48">
        <f>IF(Tabela1[[#This Row],[NM]]="",ROUND(Tabela1[[#This Row],[Valor]]*$O$13,2),Tabela1[[#This Row],[Valor]])</f>
        <v>0</v>
      </c>
    </row>
    <row r="371" spans="1:13" x14ac:dyDescent="0.25">
      <c r="A371"/>
      <c r="B371" s="36" t="s">
        <v>924</v>
      </c>
      <c r="C371" s="2" t="s">
        <v>691</v>
      </c>
      <c r="D371" s="5" t="s">
        <v>702</v>
      </c>
      <c r="E371" s="8" t="s">
        <v>705</v>
      </c>
      <c r="F371" s="11" t="s">
        <v>703</v>
      </c>
      <c r="G371" s="16" t="s">
        <v>706</v>
      </c>
      <c r="H371" s="22">
        <v>0</v>
      </c>
      <c r="I371" s="23" t="s">
        <v>28</v>
      </c>
      <c r="J371" s="20" t="s">
        <v>36</v>
      </c>
      <c r="K371" s="12"/>
      <c r="L371" s="17"/>
      <c r="M371" s="48">
        <f>IF(Tabela1[[#This Row],[NM]]="",ROUND(Tabela1[[#This Row],[Valor]]*$O$13,2),Tabela1[[#This Row],[Valor]])</f>
        <v>0</v>
      </c>
    </row>
    <row r="372" spans="1:13" x14ac:dyDescent="0.25">
      <c r="A372"/>
      <c r="B372" s="36" t="s">
        <v>924</v>
      </c>
      <c r="C372" s="2" t="s">
        <v>691</v>
      </c>
      <c r="D372" s="5" t="s">
        <v>692</v>
      </c>
      <c r="E372" s="8" t="s">
        <v>695</v>
      </c>
      <c r="F372" s="11" t="s">
        <v>693</v>
      </c>
      <c r="G372" s="16" t="s">
        <v>698</v>
      </c>
      <c r="H372" s="22">
        <v>0</v>
      </c>
      <c r="I372" s="23" t="s">
        <v>71</v>
      </c>
      <c r="J372" s="20" t="s">
        <v>29</v>
      </c>
      <c r="K372" s="12"/>
      <c r="L372" s="17"/>
      <c r="M372" s="48">
        <f>IF(Tabela1[[#This Row],[NM]]="",ROUND(Tabela1[[#This Row],[Valor]]*$O$13,2),Tabela1[[#This Row],[Valor]])</f>
        <v>0</v>
      </c>
    </row>
    <row r="373" spans="1:13" x14ac:dyDescent="0.25">
      <c r="A373"/>
      <c r="B373" s="36" t="s">
        <v>924</v>
      </c>
      <c r="C373" s="2" t="s">
        <v>691</v>
      </c>
      <c r="D373" s="5" t="s">
        <v>702</v>
      </c>
      <c r="E373" s="8" t="s">
        <v>705</v>
      </c>
      <c r="F373" s="11" t="s">
        <v>703</v>
      </c>
      <c r="G373" s="16" t="s">
        <v>709</v>
      </c>
      <c r="H373" s="22">
        <v>0</v>
      </c>
      <c r="I373" s="23" t="s">
        <v>28</v>
      </c>
      <c r="J373" s="20" t="s">
        <v>36</v>
      </c>
      <c r="K373" s="12"/>
      <c r="L373" s="17"/>
      <c r="M373" s="48">
        <f>IF(Tabela1[[#This Row],[NM]]="",ROUND(Tabela1[[#This Row],[Valor]]*$O$13,2),Tabela1[[#This Row],[Valor]])</f>
        <v>0</v>
      </c>
    </row>
    <row r="374" spans="1:13" x14ac:dyDescent="0.25">
      <c r="A374"/>
      <c r="B374" s="36" t="s">
        <v>924</v>
      </c>
      <c r="C374" s="2" t="s">
        <v>376</v>
      </c>
      <c r="D374" s="5" t="s">
        <v>393</v>
      </c>
      <c r="E374" s="8" t="s">
        <v>9</v>
      </c>
      <c r="F374" s="11" t="s">
        <v>9</v>
      </c>
      <c r="G374" s="16" t="s">
        <v>399</v>
      </c>
      <c r="H374" s="22">
        <v>0</v>
      </c>
      <c r="I374" s="23" t="s">
        <v>9</v>
      </c>
      <c r="J374" s="20"/>
      <c r="K374" s="12"/>
      <c r="L374" s="17"/>
      <c r="M374" s="48">
        <f>IF(Tabela1[[#This Row],[NM]]="",ROUND(Tabela1[[#This Row],[Valor]]*$O$13,2),Tabela1[[#This Row],[Valor]])</f>
        <v>0</v>
      </c>
    </row>
    <row r="375" spans="1:13" x14ac:dyDescent="0.25">
      <c r="A375"/>
      <c r="B375" s="36" t="s">
        <v>924</v>
      </c>
      <c r="C375" s="2" t="s">
        <v>376</v>
      </c>
      <c r="D375" s="5" t="s">
        <v>393</v>
      </c>
      <c r="E375" s="8" t="s">
        <v>396</v>
      </c>
      <c r="F375" s="11" t="s">
        <v>397</v>
      </c>
      <c r="G375" s="16" t="s">
        <v>398</v>
      </c>
      <c r="H375" s="22">
        <v>0</v>
      </c>
      <c r="I375" s="23" t="s">
        <v>71</v>
      </c>
      <c r="J375" s="20" t="s">
        <v>29</v>
      </c>
      <c r="K375" s="12"/>
      <c r="L375" s="17"/>
      <c r="M375" s="48">
        <f>IF(Tabela1[[#This Row],[NM]]="",ROUND(Tabela1[[#This Row],[Valor]]*$O$13,2),Tabela1[[#This Row],[Valor]])</f>
        <v>0</v>
      </c>
    </row>
    <row r="376" spans="1:13" x14ac:dyDescent="0.25">
      <c r="A376"/>
      <c r="B376" s="36" t="s">
        <v>924</v>
      </c>
      <c r="C376" s="2" t="s">
        <v>376</v>
      </c>
      <c r="D376" s="5" t="s">
        <v>393</v>
      </c>
      <c r="E376" s="8" t="s">
        <v>396</v>
      </c>
      <c r="F376" s="11" t="s">
        <v>403</v>
      </c>
      <c r="G376" s="16" t="s">
        <v>404</v>
      </c>
      <c r="H376" s="22">
        <v>0</v>
      </c>
      <c r="I376" s="23" t="s">
        <v>52</v>
      </c>
      <c r="J376" s="20" t="s">
        <v>29</v>
      </c>
      <c r="K376" s="12"/>
      <c r="L376" s="17"/>
      <c r="M376" s="48">
        <f>IF(Tabela1[[#This Row],[NM]]="",ROUND(Tabela1[[#This Row],[Valor]]*$O$13,2),Tabela1[[#This Row],[Valor]])</f>
        <v>0</v>
      </c>
    </row>
    <row r="377" spans="1:13" x14ac:dyDescent="0.25">
      <c r="A377"/>
      <c r="B377" s="36" t="s">
        <v>924</v>
      </c>
      <c r="C377" s="2" t="s">
        <v>376</v>
      </c>
      <c r="D377" s="5" t="s">
        <v>393</v>
      </c>
      <c r="E377" s="8" t="s">
        <v>396</v>
      </c>
      <c r="F377" s="11" t="s">
        <v>405</v>
      </c>
      <c r="G377" s="16" t="s">
        <v>406</v>
      </c>
      <c r="H377" s="22">
        <v>0</v>
      </c>
      <c r="I377" s="23" t="s">
        <v>71</v>
      </c>
      <c r="J377" s="20" t="s">
        <v>407</v>
      </c>
      <c r="K377" s="12"/>
      <c r="L377" s="17"/>
      <c r="M377" s="48">
        <f>IF(Tabela1[[#This Row],[NM]]="",ROUND(Tabela1[[#This Row],[Valor]]*$O$13,2),Tabela1[[#This Row],[Valor]])</f>
        <v>0</v>
      </c>
    </row>
    <row r="378" spans="1:13" x14ac:dyDescent="0.25">
      <c r="A378"/>
      <c r="B378" s="36" t="s">
        <v>924</v>
      </c>
      <c r="C378" s="2" t="s">
        <v>376</v>
      </c>
      <c r="D378" s="5" t="s">
        <v>416</v>
      </c>
      <c r="E378" s="8" t="s">
        <v>9</v>
      </c>
      <c r="F378" s="11" t="s">
        <v>428</v>
      </c>
      <c r="G378" s="16" t="s">
        <v>429</v>
      </c>
      <c r="H378" s="22">
        <v>0</v>
      </c>
      <c r="I378" s="23" t="s">
        <v>36</v>
      </c>
      <c r="J378" s="20" t="s">
        <v>37</v>
      </c>
      <c r="K378" s="12"/>
      <c r="L378" s="17"/>
      <c r="M378" s="48">
        <f>IF(Tabela1[[#This Row],[NM]]="",ROUND(Tabela1[[#This Row],[Valor]]*$O$13,2),Tabela1[[#This Row],[Valor]])</f>
        <v>0</v>
      </c>
    </row>
    <row r="379" spans="1:13" x14ac:dyDescent="0.25">
      <c r="A379"/>
      <c r="B379" s="36" t="s">
        <v>924</v>
      </c>
      <c r="C379" s="2" t="s">
        <v>691</v>
      </c>
      <c r="D379" s="5" t="s">
        <v>702</v>
      </c>
      <c r="E379" s="8" t="s">
        <v>705</v>
      </c>
      <c r="F379" s="11" t="s">
        <v>703</v>
      </c>
      <c r="G379" s="16" t="s">
        <v>710</v>
      </c>
      <c r="H379" s="22">
        <v>0</v>
      </c>
      <c r="I379" s="23" t="s">
        <v>28</v>
      </c>
      <c r="J379" s="20" t="s">
        <v>36</v>
      </c>
      <c r="K379" s="12"/>
      <c r="L379" s="17"/>
      <c r="M379" s="48">
        <f>IF(Tabela1[[#This Row],[NM]]="",ROUND(Tabela1[[#This Row],[Valor]]*$O$13,2),Tabela1[[#This Row],[Valor]])</f>
        <v>0</v>
      </c>
    </row>
    <row r="380" spans="1:13" x14ac:dyDescent="0.25">
      <c r="A380"/>
      <c r="B380" s="36" t="s">
        <v>924</v>
      </c>
      <c r="C380" s="2" t="s">
        <v>691</v>
      </c>
      <c r="D380" s="5" t="s">
        <v>702</v>
      </c>
      <c r="E380" s="8" t="s">
        <v>705</v>
      </c>
      <c r="F380" s="11" t="s">
        <v>703</v>
      </c>
      <c r="G380" s="16" t="s">
        <v>708</v>
      </c>
      <c r="H380" s="22">
        <v>0</v>
      </c>
      <c r="I380" s="23" t="s">
        <v>28</v>
      </c>
      <c r="J380" s="20" t="s">
        <v>36</v>
      </c>
      <c r="K380" s="12"/>
      <c r="L380" s="17"/>
      <c r="M380" s="48">
        <f>IF(Tabela1[[#This Row],[NM]]="",ROUND(Tabela1[[#This Row],[Valor]]*$O$13,2),Tabela1[[#This Row],[Valor]])</f>
        <v>0</v>
      </c>
    </row>
    <row r="381" spans="1:13" x14ac:dyDescent="0.25">
      <c r="A381"/>
      <c r="B381" s="36" t="s">
        <v>924</v>
      </c>
      <c r="C381" s="2" t="s">
        <v>691</v>
      </c>
      <c r="D381" s="5" t="s">
        <v>713</v>
      </c>
      <c r="E381" s="8" t="s">
        <v>9</v>
      </c>
      <c r="F381" s="11" t="s">
        <v>9</v>
      </c>
      <c r="G381" s="16" t="s">
        <v>714</v>
      </c>
      <c r="H381" s="22">
        <v>0</v>
      </c>
      <c r="I381" s="23" t="s">
        <v>9</v>
      </c>
      <c r="J381" s="20"/>
      <c r="K381" s="12"/>
      <c r="L381" s="17"/>
      <c r="M381" s="48">
        <f>IF(Tabela1[[#This Row],[NM]]="",ROUND(Tabela1[[#This Row],[Valor]]*$O$13,2),Tabela1[[#This Row],[Valor]])</f>
        <v>0</v>
      </c>
    </row>
    <row r="382" spans="1:13" x14ac:dyDescent="0.25">
      <c r="A382"/>
      <c r="B382" s="36" t="s">
        <v>924</v>
      </c>
      <c r="C382" s="2" t="s">
        <v>758</v>
      </c>
      <c r="D382" s="5" t="s">
        <v>785</v>
      </c>
      <c r="E382" s="8" t="s">
        <v>9</v>
      </c>
      <c r="F382" s="11" t="s">
        <v>9</v>
      </c>
      <c r="G382" s="16" t="s">
        <v>790</v>
      </c>
      <c r="H382" s="22">
        <v>0</v>
      </c>
      <c r="I382" s="23" t="s">
        <v>9</v>
      </c>
      <c r="J382" s="20"/>
      <c r="K382" s="12"/>
      <c r="L382" s="17"/>
      <c r="M382" s="48">
        <f>IF(Tabela1[[#This Row],[NM]]="",ROUND(Tabela1[[#This Row],[Valor]]*$O$13,2),Tabela1[[#This Row],[Valor]])</f>
        <v>0</v>
      </c>
    </row>
    <row r="383" spans="1:13" x14ac:dyDescent="0.25">
      <c r="A383"/>
      <c r="B383" s="36" t="s">
        <v>924</v>
      </c>
      <c r="C383" s="2" t="s">
        <v>691</v>
      </c>
      <c r="D383" s="5" t="s">
        <v>702</v>
      </c>
      <c r="E383" s="8" t="s">
        <v>705</v>
      </c>
      <c r="F383" s="11" t="s">
        <v>703</v>
      </c>
      <c r="G383" s="16" t="s">
        <v>711</v>
      </c>
      <c r="H383" s="22">
        <v>0</v>
      </c>
      <c r="I383" s="23" t="s">
        <v>28</v>
      </c>
      <c r="J383" s="20" t="s">
        <v>36</v>
      </c>
      <c r="K383" s="12"/>
      <c r="L383" s="17"/>
      <c r="M383" s="48">
        <f>IF(Tabela1[[#This Row],[NM]]="",ROUND(Tabela1[[#This Row],[Valor]]*$O$13,2),Tabela1[[#This Row],[Valor]])</f>
        <v>0</v>
      </c>
    </row>
    <row r="384" spans="1:13" x14ac:dyDescent="0.25">
      <c r="A384"/>
      <c r="B384" s="36" t="s">
        <v>924</v>
      </c>
      <c r="C384" s="2" t="s">
        <v>376</v>
      </c>
      <c r="D384" s="5" t="s">
        <v>430</v>
      </c>
      <c r="E384" s="8" t="s">
        <v>9</v>
      </c>
      <c r="F384" s="11" t="s">
        <v>9</v>
      </c>
      <c r="G384" s="16" t="s">
        <v>431</v>
      </c>
      <c r="H384" s="22">
        <v>0</v>
      </c>
      <c r="I384" s="23" t="s">
        <v>9</v>
      </c>
      <c r="J384" s="20"/>
      <c r="K384" s="12"/>
      <c r="L384" s="17"/>
      <c r="M384" s="48">
        <f>IF(Tabela1[[#This Row],[NM]]="",ROUND(Tabela1[[#This Row],[Valor]]*$O$13,2),Tabela1[[#This Row],[Valor]])</f>
        <v>0</v>
      </c>
    </row>
    <row r="385" spans="1:13" x14ac:dyDescent="0.25">
      <c r="A385"/>
      <c r="B385" s="36" t="s">
        <v>924</v>
      </c>
      <c r="C385" s="2" t="s">
        <v>691</v>
      </c>
      <c r="D385" s="5" t="s">
        <v>713</v>
      </c>
      <c r="E385" s="8" t="s">
        <v>9</v>
      </c>
      <c r="F385" s="11" t="s">
        <v>9</v>
      </c>
      <c r="G385" s="16" t="s">
        <v>717</v>
      </c>
      <c r="H385" s="22">
        <v>0</v>
      </c>
      <c r="I385" s="23" t="s">
        <v>9</v>
      </c>
      <c r="J385" s="20"/>
      <c r="K385" s="12"/>
      <c r="L385" s="17"/>
      <c r="M385" s="48">
        <f>IF(Tabela1[[#This Row],[NM]]="",ROUND(Tabela1[[#This Row],[Valor]]*$O$13,2),Tabela1[[#This Row],[Valor]])</f>
        <v>0</v>
      </c>
    </row>
    <row r="386" spans="1:13" x14ac:dyDescent="0.25">
      <c r="A386"/>
      <c r="B386" s="36" t="s">
        <v>924</v>
      </c>
      <c r="C386" s="2" t="s">
        <v>376</v>
      </c>
      <c r="D386" s="5" t="s">
        <v>430</v>
      </c>
      <c r="E386" s="8" t="s">
        <v>9</v>
      </c>
      <c r="F386" s="11" t="s">
        <v>9</v>
      </c>
      <c r="G386" s="16" t="s">
        <v>435</v>
      </c>
      <c r="H386" s="22">
        <v>0</v>
      </c>
      <c r="I386" s="23" t="s">
        <v>9</v>
      </c>
      <c r="J386" s="20"/>
      <c r="K386" s="12"/>
      <c r="L386" s="17"/>
      <c r="M386" s="48">
        <f>IF(Tabela1[[#This Row],[NM]]="",ROUND(Tabela1[[#This Row],[Valor]]*$O$13,2),Tabela1[[#This Row],[Valor]])</f>
        <v>0</v>
      </c>
    </row>
    <row r="387" spans="1:13" x14ac:dyDescent="0.25">
      <c r="A387"/>
      <c r="B387" s="36" t="s">
        <v>924</v>
      </c>
      <c r="C387" s="2" t="s">
        <v>376</v>
      </c>
      <c r="D387" s="5" t="s">
        <v>416</v>
      </c>
      <c r="E387" s="8" t="s">
        <v>9</v>
      </c>
      <c r="F387" s="11" t="s">
        <v>417</v>
      </c>
      <c r="G387" s="16" t="s">
        <v>418</v>
      </c>
      <c r="H387" s="22">
        <v>0</v>
      </c>
      <c r="I387" s="23" t="s">
        <v>71</v>
      </c>
      <c r="J387" s="20" t="s">
        <v>29</v>
      </c>
      <c r="K387" s="12"/>
      <c r="L387" s="17"/>
      <c r="M387" s="48">
        <f>IF(Tabela1[[#This Row],[NM]]="",ROUND(Tabela1[[#This Row],[Valor]]*$O$13,2),Tabela1[[#This Row],[Valor]])</f>
        <v>0</v>
      </c>
    </row>
    <row r="388" spans="1:13" x14ac:dyDescent="0.25">
      <c r="A388"/>
      <c r="B388" s="36" t="s">
        <v>924</v>
      </c>
      <c r="C388" s="2" t="s">
        <v>376</v>
      </c>
      <c r="D388" s="5" t="s">
        <v>377</v>
      </c>
      <c r="E388" s="8" t="s">
        <v>9</v>
      </c>
      <c r="F388" s="11" t="s">
        <v>382</v>
      </c>
      <c r="G388" s="16" t="s">
        <v>383</v>
      </c>
      <c r="H388" s="22">
        <v>0</v>
      </c>
      <c r="I388" s="23" t="s">
        <v>28</v>
      </c>
      <c r="J388" s="20" t="s">
        <v>128</v>
      </c>
      <c r="K388" s="12"/>
      <c r="L388" s="17"/>
      <c r="M388" s="48">
        <f>IF(Tabela1[[#This Row],[NM]]="",ROUND(Tabela1[[#This Row],[Valor]]*$O$13,2),Tabela1[[#This Row],[Valor]])</f>
        <v>0</v>
      </c>
    </row>
    <row r="389" spans="1:13" x14ac:dyDescent="0.25">
      <c r="A389"/>
      <c r="B389" s="36" t="s">
        <v>924</v>
      </c>
      <c r="C389" s="2" t="s">
        <v>376</v>
      </c>
      <c r="D389" s="5" t="s">
        <v>430</v>
      </c>
      <c r="E389" s="8" t="s">
        <v>9</v>
      </c>
      <c r="F389" s="11" t="s">
        <v>9</v>
      </c>
      <c r="G389" s="16" t="s">
        <v>436</v>
      </c>
      <c r="H389" s="22">
        <v>0</v>
      </c>
      <c r="I389" s="23" t="s">
        <v>9</v>
      </c>
      <c r="J389" s="20"/>
      <c r="K389" s="12"/>
      <c r="L389" s="17"/>
      <c r="M389" s="48">
        <f>IF(Tabela1[[#This Row],[NM]]="",ROUND(Tabela1[[#This Row],[Valor]]*$O$13,2),Tabela1[[#This Row],[Valor]])</f>
        <v>0</v>
      </c>
    </row>
    <row r="390" spans="1:13" x14ac:dyDescent="0.25">
      <c r="A390"/>
      <c r="B390" s="36" t="s">
        <v>924</v>
      </c>
      <c r="C390" s="2" t="s">
        <v>691</v>
      </c>
      <c r="D390" s="5" t="s">
        <v>702</v>
      </c>
      <c r="E390" s="8" t="s">
        <v>705</v>
      </c>
      <c r="F390" s="11" t="s">
        <v>703</v>
      </c>
      <c r="G390" s="16" t="s">
        <v>704</v>
      </c>
      <c r="H390" s="22">
        <v>0</v>
      </c>
      <c r="I390" s="23" t="s">
        <v>28</v>
      </c>
      <c r="J390" s="20" t="s">
        <v>36</v>
      </c>
      <c r="K390" s="12"/>
      <c r="L390" s="17"/>
      <c r="M390" s="48">
        <f>IF(Tabela1[[#This Row],[NM]]="",ROUND(Tabela1[[#This Row],[Valor]]*$O$13,2),Tabela1[[#This Row],[Valor]])</f>
        <v>0</v>
      </c>
    </row>
    <row r="391" spans="1:13" x14ac:dyDescent="0.25">
      <c r="A391"/>
      <c r="B391" s="36" t="s">
        <v>924</v>
      </c>
      <c r="C391" s="2" t="s">
        <v>376</v>
      </c>
      <c r="D391" s="5" t="s">
        <v>377</v>
      </c>
      <c r="E391" s="8" t="s">
        <v>9</v>
      </c>
      <c r="F391" s="11" t="s">
        <v>9</v>
      </c>
      <c r="G391" s="16" t="s">
        <v>378</v>
      </c>
      <c r="H391" s="22">
        <v>0</v>
      </c>
      <c r="I391" s="23" t="s">
        <v>9</v>
      </c>
      <c r="J391" s="20"/>
      <c r="K391" s="12"/>
      <c r="L391" s="17"/>
      <c r="M391" s="48">
        <f>IF(Tabela1[[#This Row],[NM]]="",ROUND(Tabela1[[#This Row],[Valor]]*$O$13,2),Tabela1[[#This Row],[Valor]])</f>
        <v>0</v>
      </c>
    </row>
    <row r="392" spans="1:13" x14ac:dyDescent="0.25">
      <c r="A392"/>
      <c r="B392" s="36" t="s">
        <v>924</v>
      </c>
      <c r="C392" s="2" t="s">
        <v>691</v>
      </c>
      <c r="D392" s="5" t="s">
        <v>749</v>
      </c>
      <c r="E392" s="8" t="s">
        <v>9</v>
      </c>
      <c r="F392" s="11" t="s">
        <v>9</v>
      </c>
      <c r="G392" s="16" t="s">
        <v>752</v>
      </c>
      <c r="H392" s="22">
        <v>0</v>
      </c>
      <c r="I392" s="23" t="s">
        <v>9</v>
      </c>
      <c r="J392" s="20"/>
      <c r="K392" s="12"/>
      <c r="L392" s="17"/>
      <c r="M392" s="48">
        <f>IF(Tabela1[[#This Row],[NM]]="",ROUND(Tabela1[[#This Row],[Valor]]*$O$13,2),Tabela1[[#This Row],[Valor]])</f>
        <v>0</v>
      </c>
    </row>
    <row r="393" spans="1:13" x14ac:dyDescent="0.25">
      <c r="A393"/>
      <c r="B393" s="36" t="s">
        <v>924</v>
      </c>
      <c r="C393" s="2" t="s">
        <v>484</v>
      </c>
      <c r="D393" s="5" t="s">
        <v>568</v>
      </c>
      <c r="E393" s="8" t="s">
        <v>573</v>
      </c>
      <c r="F393" s="11" t="s">
        <v>576</v>
      </c>
      <c r="G393" s="16" t="s">
        <v>578</v>
      </c>
      <c r="H393" s="22">
        <v>0</v>
      </c>
      <c r="I393" s="23" t="s">
        <v>71</v>
      </c>
      <c r="J393" s="20" t="s">
        <v>29</v>
      </c>
      <c r="K393" s="12"/>
      <c r="L393" s="17"/>
      <c r="M393" s="48">
        <f>IF(Tabela1[[#This Row],[NM]]="",ROUND(Tabela1[[#This Row],[Valor]]*$O$13,2),Tabela1[[#This Row],[Valor]])</f>
        <v>0</v>
      </c>
    </row>
    <row r="394" spans="1:13" x14ac:dyDescent="0.25">
      <c r="A394"/>
      <c r="B394" s="36" t="s">
        <v>924</v>
      </c>
      <c r="C394" s="2" t="s">
        <v>376</v>
      </c>
      <c r="D394" s="5" t="s">
        <v>393</v>
      </c>
      <c r="E394" s="8" t="s">
        <v>396</v>
      </c>
      <c r="F394" s="11" t="s">
        <v>394</v>
      </c>
      <c r="G394" s="16" t="s">
        <v>395</v>
      </c>
      <c r="H394" s="22">
        <v>0</v>
      </c>
      <c r="I394" s="23" t="s">
        <v>28</v>
      </c>
      <c r="J394" s="20" t="s">
        <v>36</v>
      </c>
      <c r="K394" s="12"/>
      <c r="L394" s="17"/>
      <c r="M394" s="48">
        <f>IF(Tabela1[[#This Row],[NM]]="",ROUND(Tabela1[[#This Row],[Valor]]*$O$13,2),Tabela1[[#This Row],[Valor]])</f>
        <v>0</v>
      </c>
    </row>
    <row r="395" spans="1:13" x14ac:dyDescent="0.25">
      <c r="A395"/>
      <c r="B395" s="36" t="s">
        <v>924</v>
      </c>
      <c r="C395" s="2" t="s">
        <v>691</v>
      </c>
      <c r="D395" s="5" t="s">
        <v>692</v>
      </c>
      <c r="E395" s="8" t="s">
        <v>9</v>
      </c>
      <c r="F395" s="11" t="s">
        <v>9</v>
      </c>
      <c r="G395" s="16" t="s">
        <v>696</v>
      </c>
      <c r="H395" s="22">
        <v>0</v>
      </c>
      <c r="I395" s="23" t="s">
        <v>9</v>
      </c>
      <c r="J395" s="20"/>
      <c r="K395" s="12"/>
      <c r="L395" s="17"/>
      <c r="M395" s="48">
        <f>IF(Tabela1[[#This Row],[NM]]="",ROUND(Tabela1[[#This Row],[Valor]]*$O$13,2),Tabela1[[#This Row],[Valor]])</f>
        <v>0</v>
      </c>
    </row>
    <row r="396" spans="1:13" x14ac:dyDescent="0.25">
      <c r="A396"/>
      <c r="B396" s="36" t="s">
        <v>924</v>
      </c>
      <c r="C396" s="2" t="s">
        <v>691</v>
      </c>
      <c r="D396" s="5" t="s">
        <v>692</v>
      </c>
      <c r="E396" s="8" t="s">
        <v>695</v>
      </c>
      <c r="F396" s="11" t="s">
        <v>693</v>
      </c>
      <c r="G396" s="16" t="s">
        <v>694</v>
      </c>
      <c r="H396" s="22">
        <v>0</v>
      </c>
      <c r="I396" s="23" t="s">
        <v>71</v>
      </c>
      <c r="J396" s="20" t="s">
        <v>29</v>
      </c>
      <c r="K396" s="12"/>
      <c r="L396" s="17"/>
      <c r="M396" s="48">
        <f>IF(Tabela1[[#This Row],[NM]]="",ROUND(Tabela1[[#This Row],[Valor]]*$O$13,2),Tabela1[[#This Row],[Valor]])</f>
        <v>0</v>
      </c>
    </row>
    <row r="397" spans="1:13" x14ac:dyDescent="0.25">
      <c r="A397"/>
      <c r="B397" s="36" t="s">
        <v>925</v>
      </c>
      <c r="C397" s="2" t="s">
        <v>484</v>
      </c>
      <c r="D397" s="5" t="s">
        <v>528</v>
      </c>
      <c r="E397" s="8" t="s">
        <v>9</v>
      </c>
      <c r="F397" s="11" t="s">
        <v>9</v>
      </c>
      <c r="G397" s="16" t="s">
        <v>537</v>
      </c>
      <c r="H397" s="22">
        <v>0</v>
      </c>
      <c r="I397" s="23" t="s">
        <v>9</v>
      </c>
      <c r="J397" s="20"/>
      <c r="K397" s="12"/>
      <c r="L397" s="17"/>
      <c r="M397" s="48">
        <f>IF(Tabela1[[#This Row],[NM]]="",ROUND(Tabela1[[#This Row],[Valor]]*$O$13,2),Tabela1[[#This Row],[Valor]])</f>
        <v>0</v>
      </c>
    </row>
    <row r="398" spans="1:13" x14ac:dyDescent="0.25">
      <c r="A398"/>
      <c r="B398" s="36" t="s">
        <v>925</v>
      </c>
      <c r="C398" s="2" t="s">
        <v>484</v>
      </c>
      <c r="D398" s="5" t="s">
        <v>561</v>
      </c>
      <c r="E398" s="8" t="s">
        <v>9</v>
      </c>
      <c r="F398" s="11" t="s">
        <v>9</v>
      </c>
      <c r="G398" s="16" t="s">
        <v>562</v>
      </c>
      <c r="H398" s="22">
        <v>0</v>
      </c>
      <c r="I398" s="23" t="s">
        <v>9</v>
      </c>
      <c r="J398" s="20"/>
      <c r="K398" s="12"/>
      <c r="L398" s="17"/>
      <c r="M398" s="48">
        <f>IF(Tabela1[[#This Row],[NM]]="",ROUND(Tabela1[[#This Row],[Valor]]*$O$13,2),Tabela1[[#This Row],[Valor]])</f>
        <v>0</v>
      </c>
    </row>
    <row r="399" spans="1:13" x14ac:dyDescent="0.25">
      <c r="A399"/>
      <c r="B399" s="36" t="s">
        <v>925</v>
      </c>
      <c r="C399" s="2" t="s">
        <v>484</v>
      </c>
      <c r="D399" s="5" t="s">
        <v>485</v>
      </c>
      <c r="E399" s="8" t="s">
        <v>9</v>
      </c>
      <c r="F399" s="11" t="s">
        <v>9</v>
      </c>
      <c r="G399" s="16" t="s">
        <v>524</v>
      </c>
      <c r="H399" s="22">
        <v>0</v>
      </c>
      <c r="I399" s="23" t="s">
        <v>9</v>
      </c>
      <c r="J399" s="20"/>
      <c r="K399" s="12"/>
      <c r="L399" s="17"/>
      <c r="M399" s="48">
        <f>IF(Tabela1[[#This Row],[NM]]="",ROUND(Tabela1[[#This Row],[Valor]]*$O$13,2),Tabela1[[#This Row],[Valor]])</f>
        <v>0</v>
      </c>
    </row>
    <row r="400" spans="1:13" x14ac:dyDescent="0.25">
      <c r="A400"/>
      <c r="B400" s="36" t="s">
        <v>925</v>
      </c>
      <c r="C400" s="2" t="s">
        <v>484</v>
      </c>
      <c r="D400" s="5" t="s">
        <v>528</v>
      </c>
      <c r="E400" s="8" t="s">
        <v>531</v>
      </c>
      <c r="F400" s="11" t="s">
        <v>529</v>
      </c>
      <c r="G400" s="16" t="s">
        <v>560</v>
      </c>
      <c r="H400" s="22">
        <v>0</v>
      </c>
      <c r="I400" s="23" t="s">
        <v>32</v>
      </c>
      <c r="J400" s="20" t="s">
        <v>32</v>
      </c>
      <c r="K400" s="12"/>
      <c r="L400" s="17"/>
      <c r="M400" s="48">
        <f>IF(Tabela1[[#This Row],[NM]]="",ROUND(Tabela1[[#This Row],[Valor]]*$O$13,2),Tabela1[[#This Row],[Valor]])</f>
        <v>0</v>
      </c>
    </row>
    <row r="401" spans="1:13" x14ac:dyDescent="0.25">
      <c r="A401"/>
      <c r="B401" s="36" t="s">
        <v>925</v>
      </c>
      <c r="C401" s="2" t="s">
        <v>484</v>
      </c>
      <c r="D401" s="5" t="s">
        <v>528</v>
      </c>
      <c r="E401" s="8" t="s">
        <v>532</v>
      </c>
      <c r="F401" s="11" t="s">
        <v>529</v>
      </c>
      <c r="G401" s="16" t="s">
        <v>560</v>
      </c>
      <c r="H401" s="22">
        <v>0</v>
      </c>
      <c r="I401" s="23" t="s">
        <v>32</v>
      </c>
      <c r="J401" s="20" t="s">
        <v>32</v>
      </c>
      <c r="K401" s="12"/>
      <c r="L401" s="17"/>
      <c r="M401" s="48">
        <f>IF(Tabela1[[#This Row],[NM]]="",ROUND(Tabela1[[#This Row],[Valor]]*$O$13,2),Tabela1[[#This Row],[Valor]])</f>
        <v>0</v>
      </c>
    </row>
    <row r="402" spans="1:13" x14ac:dyDescent="0.25">
      <c r="A402"/>
      <c r="B402" s="36" t="s">
        <v>925</v>
      </c>
      <c r="C402" s="2" t="s">
        <v>484</v>
      </c>
      <c r="D402" s="5" t="s">
        <v>528</v>
      </c>
      <c r="E402" s="8" t="s">
        <v>533</v>
      </c>
      <c r="F402" s="11" t="s">
        <v>529</v>
      </c>
      <c r="G402" s="16" t="s">
        <v>560</v>
      </c>
      <c r="H402" s="22">
        <v>0</v>
      </c>
      <c r="I402" s="23" t="s">
        <v>32</v>
      </c>
      <c r="J402" s="20" t="s">
        <v>32</v>
      </c>
      <c r="K402" s="12"/>
      <c r="L402" s="17"/>
      <c r="M402" s="48">
        <f>IF(Tabela1[[#This Row],[NM]]="",ROUND(Tabela1[[#This Row],[Valor]]*$O$13,2),Tabela1[[#This Row],[Valor]])</f>
        <v>0</v>
      </c>
    </row>
    <row r="403" spans="1:13" x14ac:dyDescent="0.25">
      <c r="A403"/>
      <c r="B403" s="36" t="s">
        <v>925</v>
      </c>
      <c r="C403" s="2" t="s">
        <v>484</v>
      </c>
      <c r="D403" s="5" t="s">
        <v>528</v>
      </c>
      <c r="E403" s="8" t="s">
        <v>534</v>
      </c>
      <c r="F403" s="11" t="s">
        <v>529</v>
      </c>
      <c r="G403" s="16" t="s">
        <v>560</v>
      </c>
      <c r="H403" s="22">
        <v>0</v>
      </c>
      <c r="I403" s="23" t="s">
        <v>32</v>
      </c>
      <c r="J403" s="20" t="s">
        <v>32</v>
      </c>
      <c r="K403" s="12"/>
      <c r="L403" s="17"/>
      <c r="M403" s="48">
        <f>IF(Tabela1[[#This Row],[NM]]="",ROUND(Tabela1[[#This Row],[Valor]]*$O$13,2),Tabela1[[#This Row],[Valor]])</f>
        <v>0</v>
      </c>
    </row>
    <row r="404" spans="1:13" x14ac:dyDescent="0.25">
      <c r="A404"/>
      <c r="B404" s="36" t="s">
        <v>925</v>
      </c>
      <c r="C404" s="2" t="s">
        <v>484</v>
      </c>
      <c r="D404" s="5" t="s">
        <v>528</v>
      </c>
      <c r="E404" s="8" t="s">
        <v>531</v>
      </c>
      <c r="F404" s="11" t="s">
        <v>542</v>
      </c>
      <c r="G404" s="16" t="s">
        <v>543</v>
      </c>
      <c r="H404" s="22">
        <v>0</v>
      </c>
      <c r="I404" s="23" t="s">
        <v>28</v>
      </c>
      <c r="J404" s="20"/>
      <c r="K404" s="12"/>
      <c r="L404" s="17"/>
      <c r="M404" s="48">
        <f>IF(Tabela1[[#This Row],[NM]]="",ROUND(Tabela1[[#This Row],[Valor]]*$O$13,2),Tabela1[[#This Row],[Valor]])</f>
        <v>0</v>
      </c>
    </row>
    <row r="405" spans="1:13" x14ac:dyDescent="0.25">
      <c r="A405"/>
      <c r="B405" s="36" t="s">
        <v>925</v>
      </c>
      <c r="C405" s="2" t="s">
        <v>484</v>
      </c>
      <c r="D405" s="5" t="s">
        <v>485</v>
      </c>
      <c r="E405" s="8" t="s">
        <v>488</v>
      </c>
      <c r="F405" s="11" t="s">
        <v>515</v>
      </c>
      <c r="G405" s="16" t="s">
        <v>516</v>
      </c>
      <c r="H405" s="22">
        <v>0</v>
      </c>
      <c r="I405" s="23" t="s">
        <v>29</v>
      </c>
      <c r="J405" s="20" t="s">
        <v>29</v>
      </c>
      <c r="K405" s="12"/>
      <c r="L405" s="17"/>
      <c r="M405" s="48">
        <f>IF(Tabela1[[#This Row],[NM]]="",ROUND(Tabela1[[#This Row],[Valor]]*$O$13,2),Tabela1[[#This Row],[Valor]])</f>
        <v>0</v>
      </c>
    </row>
    <row r="406" spans="1:13" x14ac:dyDescent="0.25">
      <c r="A406"/>
      <c r="B406" s="36" t="s">
        <v>925</v>
      </c>
      <c r="C406" s="2" t="s">
        <v>453</v>
      </c>
      <c r="D406" s="5" t="s">
        <v>454</v>
      </c>
      <c r="E406" s="8" t="s">
        <v>458</v>
      </c>
      <c r="F406" s="11" t="s">
        <v>461</v>
      </c>
      <c r="G406" s="16" t="s">
        <v>464</v>
      </c>
      <c r="H406" s="22">
        <v>0</v>
      </c>
      <c r="I406" s="23" t="s">
        <v>36</v>
      </c>
      <c r="J406" s="20" t="s">
        <v>29</v>
      </c>
      <c r="K406" s="31"/>
      <c r="L406" s="17"/>
      <c r="M406" s="48">
        <f>IF(Tabela1[[#This Row],[NM]]="",ROUND(Tabela1[[#This Row],[Valor]]*$O$13,2),Tabela1[[#This Row],[Valor]])</f>
        <v>0</v>
      </c>
    </row>
    <row r="407" spans="1:13" x14ac:dyDescent="0.25">
      <c r="A407"/>
      <c r="B407" s="36" t="s">
        <v>925</v>
      </c>
      <c r="C407" s="2" t="s">
        <v>484</v>
      </c>
      <c r="D407" s="5" t="s">
        <v>528</v>
      </c>
      <c r="E407" s="8" t="s">
        <v>531</v>
      </c>
      <c r="F407" s="11" t="s">
        <v>529</v>
      </c>
      <c r="G407" s="16" t="s">
        <v>544</v>
      </c>
      <c r="H407" s="22">
        <v>0</v>
      </c>
      <c r="I407" s="23" t="s">
        <v>32</v>
      </c>
      <c r="J407" s="20" t="s">
        <v>32</v>
      </c>
      <c r="K407" s="31"/>
      <c r="L407" s="17"/>
      <c r="M407" s="48">
        <f>IF(Tabela1[[#This Row],[NM]]="",ROUND(Tabela1[[#This Row],[Valor]]*$O$13,2),Tabela1[[#This Row],[Valor]])</f>
        <v>0</v>
      </c>
    </row>
    <row r="408" spans="1:13" x14ac:dyDescent="0.25">
      <c r="A408"/>
      <c r="B408" s="36" t="s">
        <v>925</v>
      </c>
      <c r="C408" s="2" t="s">
        <v>484</v>
      </c>
      <c r="D408" s="5" t="s">
        <v>528</v>
      </c>
      <c r="E408" s="8" t="s">
        <v>533</v>
      </c>
      <c r="F408" s="11" t="s">
        <v>529</v>
      </c>
      <c r="G408" s="16" t="s">
        <v>544</v>
      </c>
      <c r="H408" s="22">
        <v>0</v>
      </c>
      <c r="I408" s="23" t="s">
        <v>32</v>
      </c>
      <c r="J408" s="20" t="s">
        <v>32</v>
      </c>
      <c r="K408" s="31"/>
      <c r="L408" s="17"/>
      <c r="M408" s="48">
        <f>IF(Tabela1[[#This Row],[NM]]="",ROUND(Tabela1[[#This Row],[Valor]]*$O$13,2),Tabela1[[#This Row],[Valor]])</f>
        <v>0</v>
      </c>
    </row>
    <row r="409" spans="1:13" x14ac:dyDescent="0.25">
      <c r="A409"/>
      <c r="B409" s="36" t="s">
        <v>925</v>
      </c>
      <c r="C409" s="2" t="s">
        <v>484</v>
      </c>
      <c r="D409" s="5" t="s">
        <v>528</v>
      </c>
      <c r="E409" s="8" t="s">
        <v>534</v>
      </c>
      <c r="F409" s="11" t="s">
        <v>529</v>
      </c>
      <c r="G409" s="16" t="s">
        <v>544</v>
      </c>
      <c r="H409" s="22">
        <v>0</v>
      </c>
      <c r="I409" s="23" t="s">
        <v>32</v>
      </c>
      <c r="J409" s="20" t="s">
        <v>32</v>
      </c>
      <c r="K409" s="31"/>
      <c r="L409" s="17"/>
      <c r="M409" s="48">
        <f>IF(Tabela1[[#This Row],[NM]]="",ROUND(Tabela1[[#This Row],[Valor]]*$O$13,2),Tabela1[[#This Row],[Valor]])</f>
        <v>0</v>
      </c>
    </row>
    <row r="410" spans="1:13" x14ac:dyDescent="0.25">
      <c r="A410"/>
      <c r="B410" s="36" t="s">
        <v>925</v>
      </c>
      <c r="C410" s="2" t="s">
        <v>484</v>
      </c>
      <c r="D410" s="5" t="s">
        <v>568</v>
      </c>
      <c r="E410" s="8" t="s">
        <v>574</v>
      </c>
      <c r="F410" s="11" t="s">
        <v>571</v>
      </c>
      <c r="G410" s="16" t="s">
        <v>586</v>
      </c>
      <c r="H410" s="22">
        <v>0</v>
      </c>
      <c r="I410" s="23" t="s">
        <v>28</v>
      </c>
      <c r="J410" s="20"/>
      <c r="K410" s="31"/>
      <c r="L410" s="17"/>
      <c r="M410" s="48">
        <f>IF(Tabela1[[#This Row],[NM]]="",ROUND(Tabela1[[#This Row],[Valor]]*$O$13,2),Tabela1[[#This Row],[Valor]])</f>
        <v>0</v>
      </c>
    </row>
    <row r="411" spans="1:13" x14ac:dyDescent="0.25">
      <c r="A411"/>
      <c r="B411" s="36" t="s">
        <v>925</v>
      </c>
      <c r="C411" s="2" t="s">
        <v>484</v>
      </c>
      <c r="D411" s="5" t="s">
        <v>568</v>
      </c>
      <c r="E411" s="8" t="s">
        <v>575</v>
      </c>
      <c r="F411" s="11" t="s">
        <v>571</v>
      </c>
      <c r="G411" s="16" t="s">
        <v>586</v>
      </c>
      <c r="H411" s="22">
        <v>0</v>
      </c>
      <c r="I411" s="23" t="s">
        <v>28</v>
      </c>
      <c r="J411" s="20"/>
      <c r="K411" s="31"/>
      <c r="L411" s="17"/>
      <c r="M411" s="48">
        <f>IF(Tabela1[[#This Row],[NM]]="",ROUND(Tabela1[[#This Row],[Valor]]*$O$13,2),Tabela1[[#This Row],[Valor]])</f>
        <v>0</v>
      </c>
    </row>
    <row r="412" spans="1:13" x14ac:dyDescent="0.25">
      <c r="A412"/>
      <c r="B412" s="36" t="s">
        <v>925</v>
      </c>
      <c r="C412" s="2" t="s">
        <v>484</v>
      </c>
      <c r="D412" s="5" t="s">
        <v>528</v>
      </c>
      <c r="E412" s="8" t="s">
        <v>532</v>
      </c>
      <c r="F412" s="11" t="s">
        <v>529</v>
      </c>
      <c r="G412" s="16" t="s">
        <v>550</v>
      </c>
      <c r="H412" s="22">
        <v>0</v>
      </c>
      <c r="I412" s="23" t="s">
        <v>32</v>
      </c>
      <c r="J412" s="20" t="s">
        <v>32</v>
      </c>
      <c r="K412" s="31"/>
      <c r="L412" s="17"/>
      <c r="M412" s="48">
        <f>IF(Tabela1[[#This Row],[NM]]="",ROUND(Tabela1[[#This Row],[Valor]]*$O$13,2),Tabela1[[#This Row],[Valor]])</f>
        <v>0</v>
      </c>
    </row>
    <row r="413" spans="1:13" x14ac:dyDescent="0.25">
      <c r="A413"/>
      <c r="B413" s="36" t="s">
        <v>925</v>
      </c>
      <c r="C413" s="2" t="s">
        <v>484</v>
      </c>
      <c r="D413" s="5" t="s">
        <v>528</v>
      </c>
      <c r="E413" s="8" t="s">
        <v>533</v>
      </c>
      <c r="F413" s="11" t="s">
        <v>529</v>
      </c>
      <c r="G413" s="16" t="s">
        <v>550</v>
      </c>
      <c r="H413" s="22">
        <v>0</v>
      </c>
      <c r="I413" s="23" t="s">
        <v>32</v>
      </c>
      <c r="J413" s="20" t="s">
        <v>32</v>
      </c>
      <c r="K413" s="31"/>
      <c r="L413" s="17"/>
      <c r="M413" s="48">
        <f>IF(Tabela1[[#This Row],[NM]]="",ROUND(Tabela1[[#This Row],[Valor]]*$O$13,2),Tabela1[[#This Row],[Valor]])</f>
        <v>0</v>
      </c>
    </row>
    <row r="414" spans="1:13" x14ac:dyDescent="0.25">
      <c r="A414"/>
      <c r="B414" s="36" t="s">
        <v>925</v>
      </c>
      <c r="C414" s="2" t="s">
        <v>484</v>
      </c>
      <c r="D414" s="5" t="s">
        <v>528</v>
      </c>
      <c r="E414" s="8" t="s">
        <v>534</v>
      </c>
      <c r="F414" s="11" t="s">
        <v>529</v>
      </c>
      <c r="G414" s="16" t="s">
        <v>550</v>
      </c>
      <c r="H414" s="22">
        <v>0</v>
      </c>
      <c r="I414" s="23" t="s">
        <v>32</v>
      </c>
      <c r="J414" s="20" t="s">
        <v>32</v>
      </c>
      <c r="K414" s="31"/>
      <c r="L414" s="17"/>
      <c r="M414" s="48">
        <f>IF(Tabela1[[#This Row],[NM]]="",ROUND(Tabela1[[#This Row],[Valor]]*$O$13,2),Tabela1[[#This Row],[Valor]])</f>
        <v>0</v>
      </c>
    </row>
    <row r="415" spans="1:13" x14ac:dyDescent="0.25">
      <c r="A415"/>
      <c r="B415" s="36" t="s">
        <v>925</v>
      </c>
      <c r="C415" s="2" t="s">
        <v>484</v>
      </c>
      <c r="D415" s="5" t="s">
        <v>485</v>
      </c>
      <c r="E415" s="8" t="s">
        <v>517</v>
      </c>
      <c r="F415" s="11" t="s">
        <v>515</v>
      </c>
      <c r="G415" s="16" t="s">
        <v>525</v>
      </c>
      <c r="H415" s="22">
        <v>0</v>
      </c>
      <c r="I415" s="23" t="s">
        <v>29</v>
      </c>
      <c r="J415" s="20" t="s">
        <v>29</v>
      </c>
      <c r="K415" s="31"/>
      <c r="L415" s="17"/>
      <c r="M415" s="48">
        <f>IF(Tabela1[[#This Row],[NM]]="",ROUND(Tabela1[[#This Row],[Valor]]*$O$13,2),Tabela1[[#This Row],[Valor]])</f>
        <v>0</v>
      </c>
    </row>
    <row r="416" spans="1:13" x14ac:dyDescent="0.25">
      <c r="A416"/>
      <c r="B416" s="36" t="s">
        <v>925</v>
      </c>
      <c r="C416" s="2" t="s">
        <v>484</v>
      </c>
      <c r="D416" s="5" t="s">
        <v>485</v>
      </c>
      <c r="E416" s="8" t="s">
        <v>488</v>
      </c>
      <c r="F416" s="11" t="s">
        <v>515</v>
      </c>
      <c r="G416" s="16" t="s">
        <v>525</v>
      </c>
      <c r="H416" s="22">
        <v>0</v>
      </c>
      <c r="I416" s="23" t="s">
        <v>29</v>
      </c>
      <c r="J416" s="20" t="s">
        <v>29</v>
      </c>
      <c r="K416" s="31"/>
      <c r="L416" s="17"/>
      <c r="M416" s="48">
        <f>IF(Tabela1[[#This Row],[NM]]="",ROUND(Tabela1[[#This Row],[Valor]]*$O$13,2),Tabela1[[#This Row],[Valor]])</f>
        <v>0</v>
      </c>
    </row>
    <row r="417" spans="1:13" x14ac:dyDescent="0.25">
      <c r="A417"/>
      <c r="B417" s="36" t="s">
        <v>925</v>
      </c>
      <c r="C417" s="2" t="s">
        <v>484</v>
      </c>
      <c r="D417" s="5" t="s">
        <v>485</v>
      </c>
      <c r="E417" s="8" t="s">
        <v>502</v>
      </c>
      <c r="F417" s="11" t="s">
        <v>500</v>
      </c>
      <c r="G417" s="16" t="s">
        <v>501</v>
      </c>
      <c r="H417" s="22">
        <v>0</v>
      </c>
      <c r="I417" s="23" t="s">
        <v>29</v>
      </c>
      <c r="J417" s="20" t="s">
        <v>29</v>
      </c>
      <c r="K417" s="31"/>
      <c r="L417" s="17"/>
      <c r="M417" s="48">
        <f>IF(Tabela1[[#This Row],[NM]]="",ROUND(Tabela1[[#This Row],[Valor]]*$O$13,2),Tabela1[[#This Row],[Valor]])</f>
        <v>0</v>
      </c>
    </row>
    <row r="418" spans="1:13" x14ac:dyDescent="0.25">
      <c r="A418"/>
      <c r="B418" s="36" t="s">
        <v>925</v>
      </c>
      <c r="C418" s="2" t="s">
        <v>484</v>
      </c>
      <c r="D418" s="5" t="s">
        <v>528</v>
      </c>
      <c r="E418" s="8" t="s">
        <v>9</v>
      </c>
      <c r="F418" s="11" t="s">
        <v>9</v>
      </c>
      <c r="G418" s="16" t="s">
        <v>535</v>
      </c>
      <c r="H418" s="22">
        <v>0</v>
      </c>
      <c r="I418" s="23" t="s">
        <v>9</v>
      </c>
      <c r="J418" s="20"/>
      <c r="K418" s="12"/>
      <c r="L418" s="17"/>
      <c r="M418" s="48">
        <f>IF(Tabela1[[#This Row],[NM]]="",ROUND(Tabela1[[#This Row],[Valor]]*$O$13,2),Tabela1[[#This Row],[Valor]])</f>
        <v>0</v>
      </c>
    </row>
    <row r="419" spans="1:13" x14ac:dyDescent="0.25">
      <c r="A419"/>
      <c r="B419" s="36" t="s">
        <v>925</v>
      </c>
      <c r="C419" s="2" t="s">
        <v>484</v>
      </c>
      <c r="D419" s="5" t="s">
        <v>528</v>
      </c>
      <c r="E419" s="8" t="s">
        <v>9</v>
      </c>
      <c r="F419" s="11" t="s">
        <v>9</v>
      </c>
      <c r="G419" s="16" t="s">
        <v>536</v>
      </c>
      <c r="H419" s="22">
        <v>0</v>
      </c>
      <c r="I419" s="23" t="s">
        <v>9</v>
      </c>
      <c r="J419" s="20"/>
      <c r="K419" s="12"/>
      <c r="L419" s="17"/>
      <c r="M419" s="48">
        <f>IF(Tabela1[[#This Row],[NM]]="",ROUND(Tabela1[[#This Row],[Valor]]*$O$13,2),Tabela1[[#This Row],[Valor]])</f>
        <v>0</v>
      </c>
    </row>
    <row r="420" spans="1:13" x14ac:dyDescent="0.25">
      <c r="A420"/>
      <c r="B420" s="36" t="s">
        <v>925</v>
      </c>
      <c r="C420" s="2" t="s">
        <v>484</v>
      </c>
      <c r="D420" s="5" t="s">
        <v>528</v>
      </c>
      <c r="E420" s="8" t="s">
        <v>531</v>
      </c>
      <c r="F420" s="11" t="s">
        <v>529</v>
      </c>
      <c r="G420" s="16" t="s">
        <v>541</v>
      </c>
      <c r="H420" s="22">
        <v>0</v>
      </c>
      <c r="I420" s="23" t="s">
        <v>32</v>
      </c>
      <c r="J420" s="32">
        <v>0.25</v>
      </c>
      <c r="K420" s="31"/>
      <c r="L420" s="17"/>
      <c r="M420" s="48">
        <f>IF(Tabela1[[#This Row],[NM]]="",ROUND(Tabela1[[#This Row],[Valor]]*$O$13,2),Tabela1[[#This Row],[Valor]])</f>
        <v>0</v>
      </c>
    </row>
    <row r="421" spans="1:13" x14ac:dyDescent="0.25">
      <c r="A421"/>
      <c r="B421" s="36" t="s">
        <v>925</v>
      </c>
      <c r="C421" s="2" t="s">
        <v>484</v>
      </c>
      <c r="D421" s="5" t="s">
        <v>528</v>
      </c>
      <c r="E421" s="8" t="s">
        <v>533</v>
      </c>
      <c r="F421" s="11" t="s">
        <v>529</v>
      </c>
      <c r="G421" s="16" t="s">
        <v>541</v>
      </c>
      <c r="H421" s="22">
        <v>0</v>
      </c>
      <c r="I421" s="23" t="s">
        <v>32</v>
      </c>
      <c r="J421" s="20" t="s">
        <v>32</v>
      </c>
      <c r="K421" s="12"/>
      <c r="L421" s="17"/>
      <c r="M421" s="48">
        <f>IF(Tabela1[[#This Row],[NM]]="",ROUND(Tabela1[[#This Row],[Valor]]*$O$13,2),Tabela1[[#This Row],[Valor]])</f>
        <v>0</v>
      </c>
    </row>
    <row r="422" spans="1:13" x14ac:dyDescent="0.25">
      <c r="A422"/>
      <c r="B422" s="36" t="s">
        <v>925</v>
      </c>
      <c r="C422" s="2" t="s">
        <v>484</v>
      </c>
      <c r="D422" s="5" t="s">
        <v>528</v>
      </c>
      <c r="E422" s="8" t="s">
        <v>534</v>
      </c>
      <c r="F422" s="11" t="s">
        <v>529</v>
      </c>
      <c r="G422" s="16" t="s">
        <v>541</v>
      </c>
      <c r="H422" s="22">
        <v>0</v>
      </c>
      <c r="I422" s="23" t="s">
        <v>32</v>
      </c>
      <c r="J422" s="20" t="s">
        <v>32</v>
      </c>
      <c r="K422" s="12"/>
      <c r="L422" s="17"/>
      <c r="M422" s="48">
        <f>IF(Tabela1[[#This Row],[NM]]="",ROUND(Tabela1[[#This Row],[Valor]]*$O$13,2),Tabela1[[#This Row],[Valor]])</f>
        <v>0</v>
      </c>
    </row>
    <row r="423" spans="1:13" x14ac:dyDescent="0.25">
      <c r="A423"/>
      <c r="B423" s="36" t="s">
        <v>925</v>
      </c>
      <c r="C423" s="2" t="s">
        <v>484</v>
      </c>
      <c r="D423" s="5" t="s">
        <v>485</v>
      </c>
      <c r="E423" s="8" t="s">
        <v>495</v>
      </c>
      <c r="F423" s="11" t="s">
        <v>526</v>
      </c>
      <c r="G423" s="16" t="s">
        <v>527</v>
      </c>
      <c r="H423" s="22">
        <v>0</v>
      </c>
      <c r="I423" s="23" t="s">
        <v>28</v>
      </c>
      <c r="J423" s="20"/>
      <c r="K423" s="31"/>
      <c r="L423" s="17"/>
      <c r="M423" s="48">
        <f>IF(Tabela1[[#This Row],[NM]]="",ROUND(Tabela1[[#This Row],[Valor]]*$O$13,2),Tabela1[[#This Row],[Valor]])</f>
        <v>0</v>
      </c>
    </row>
    <row r="424" spans="1:13" x14ac:dyDescent="0.25">
      <c r="A424"/>
      <c r="B424" s="36" t="s">
        <v>925</v>
      </c>
      <c r="C424" s="2" t="s">
        <v>484</v>
      </c>
      <c r="D424" s="5" t="s">
        <v>528</v>
      </c>
      <c r="E424" s="8" t="s">
        <v>531</v>
      </c>
      <c r="F424" s="11" t="s">
        <v>529</v>
      </c>
      <c r="G424" s="16" t="s">
        <v>530</v>
      </c>
      <c r="H424" s="22">
        <v>0</v>
      </c>
      <c r="I424" s="23" t="s">
        <v>32</v>
      </c>
      <c r="J424" s="32">
        <v>0.25</v>
      </c>
      <c r="K424" s="31"/>
      <c r="L424" s="17"/>
      <c r="M424" s="48">
        <f>IF(Tabela1[[#This Row],[NM]]="",ROUND(Tabela1[[#This Row],[Valor]]*$O$13,2),Tabela1[[#This Row],[Valor]])</f>
        <v>0</v>
      </c>
    </row>
    <row r="425" spans="1:13" x14ac:dyDescent="0.25">
      <c r="A425"/>
      <c r="B425" s="36" t="s">
        <v>925</v>
      </c>
      <c r="C425" s="2" t="s">
        <v>484</v>
      </c>
      <c r="D425" s="5" t="s">
        <v>528</v>
      </c>
      <c r="E425" s="8" t="s">
        <v>533</v>
      </c>
      <c r="F425" s="11" t="s">
        <v>529</v>
      </c>
      <c r="G425" s="16" t="s">
        <v>530</v>
      </c>
      <c r="H425" s="22">
        <v>0</v>
      </c>
      <c r="I425" s="23" t="s">
        <v>32</v>
      </c>
      <c r="J425" s="20" t="s">
        <v>32</v>
      </c>
      <c r="K425" s="12"/>
      <c r="L425" s="17"/>
      <c r="M425" s="48">
        <f>IF(Tabela1[[#This Row],[NM]]="",ROUND(Tabela1[[#This Row],[Valor]]*$O$13,2),Tabela1[[#This Row],[Valor]])</f>
        <v>0</v>
      </c>
    </row>
    <row r="426" spans="1:13" x14ac:dyDescent="0.25">
      <c r="A426"/>
      <c r="B426" s="36" t="s">
        <v>925</v>
      </c>
      <c r="C426" s="2" t="s">
        <v>484</v>
      </c>
      <c r="D426" s="5" t="s">
        <v>528</v>
      </c>
      <c r="E426" s="8" t="s">
        <v>534</v>
      </c>
      <c r="F426" s="11" t="s">
        <v>529</v>
      </c>
      <c r="G426" s="16" t="s">
        <v>530</v>
      </c>
      <c r="H426" s="22">
        <v>0</v>
      </c>
      <c r="I426" s="23" t="s">
        <v>32</v>
      </c>
      <c r="J426" s="20" t="s">
        <v>32</v>
      </c>
      <c r="K426" s="12"/>
      <c r="L426" s="17"/>
      <c r="M426" s="48">
        <f>IF(Tabela1[[#This Row],[NM]]="",ROUND(Tabela1[[#This Row],[Valor]]*$O$13,2),Tabela1[[#This Row],[Valor]])</f>
        <v>0</v>
      </c>
    </row>
    <row r="427" spans="1:13" x14ac:dyDescent="0.25">
      <c r="A427"/>
      <c r="B427" s="36" t="s">
        <v>925</v>
      </c>
      <c r="C427" s="2" t="s">
        <v>484</v>
      </c>
      <c r="D427" s="5" t="s">
        <v>485</v>
      </c>
      <c r="E427" s="8" t="s">
        <v>495</v>
      </c>
      <c r="F427" s="11" t="s">
        <v>505</v>
      </c>
      <c r="G427" s="16" t="s">
        <v>506</v>
      </c>
      <c r="H427" s="22">
        <v>0</v>
      </c>
      <c r="I427" s="23" t="s">
        <v>28</v>
      </c>
      <c r="J427" s="20" t="s">
        <v>243</v>
      </c>
      <c r="K427" s="31"/>
      <c r="L427" s="17"/>
      <c r="M427" s="48">
        <f>IF(Tabela1[[#This Row],[NM]]="",ROUND(Tabela1[[#This Row],[Valor]]*$O$13,2),Tabela1[[#This Row],[Valor]])</f>
        <v>0</v>
      </c>
    </row>
    <row r="428" spans="1:13" x14ac:dyDescent="0.25">
      <c r="A428"/>
      <c r="B428" s="36" t="s">
        <v>925</v>
      </c>
      <c r="C428" s="2" t="s">
        <v>453</v>
      </c>
      <c r="D428" s="5" t="s">
        <v>465</v>
      </c>
      <c r="E428" s="8" t="s">
        <v>9</v>
      </c>
      <c r="F428" s="11" t="s">
        <v>468</v>
      </c>
      <c r="G428" s="16" t="s">
        <v>470</v>
      </c>
      <c r="H428" s="22">
        <v>0</v>
      </c>
      <c r="I428" s="23" t="s">
        <v>28</v>
      </c>
      <c r="J428" s="20" t="s">
        <v>29</v>
      </c>
      <c r="K428" s="12"/>
      <c r="L428" s="17"/>
      <c r="M428" s="48">
        <f>IF(Tabela1[[#This Row],[NM]]="",ROUND(Tabela1[[#This Row],[Valor]]*$O$13,2),Tabela1[[#This Row],[Valor]])</f>
        <v>0</v>
      </c>
    </row>
    <row r="429" spans="1:13" x14ac:dyDescent="0.25">
      <c r="A429"/>
      <c r="B429" s="36" t="s">
        <v>925</v>
      </c>
      <c r="C429" s="2" t="s">
        <v>484</v>
      </c>
      <c r="D429" s="5" t="s">
        <v>568</v>
      </c>
      <c r="E429" s="8" t="s">
        <v>574</v>
      </c>
      <c r="F429" s="11" t="s">
        <v>571</v>
      </c>
      <c r="G429" s="16" t="s">
        <v>587</v>
      </c>
      <c r="H429" s="22">
        <v>0</v>
      </c>
      <c r="I429" s="23" t="s">
        <v>28</v>
      </c>
      <c r="J429" s="20"/>
      <c r="K429" s="12"/>
      <c r="L429" s="17"/>
      <c r="M429" s="48">
        <f>IF(Tabela1[[#This Row],[NM]]="",ROUND(Tabela1[[#This Row],[Valor]]*$O$13,2),Tabela1[[#This Row],[Valor]])</f>
        <v>0</v>
      </c>
    </row>
    <row r="430" spans="1:13" x14ac:dyDescent="0.25">
      <c r="A430"/>
      <c r="B430" s="36" t="s">
        <v>925</v>
      </c>
      <c r="C430" s="2" t="s">
        <v>484</v>
      </c>
      <c r="D430" s="5" t="s">
        <v>568</v>
      </c>
      <c r="E430" s="8" t="s">
        <v>575</v>
      </c>
      <c r="F430" s="11" t="s">
        <v>571</v>
      </c>
      <c r="G430" s="16" t="s">
        <v>587</v>
      </c>
      <c r="H430" s="22">
        <v>0</v>
      </c>
      <c r="I430" s="23" t="s">
        <v>28</v>
      </c>
      <c r="J430" s="20"/>
      <c r="K430" s="12"/>
      <c r="L430" s="17"/>
      <c r="M430" s="48">
        <f>IF(Tabela1[[#This Row],[NM]]="",ROUND(Tabela1[[#This Row],[Valor]]*$O$13,2),Tabela1[[#This Row],[Valor]])</f>
        <v>0</v>
      </c>
    </row>
    <row r="431" spans="1:13" x14ac:dyDescent="0.25">
      <c r="A431"/>
      <c r="B431" s="36" t="s">
        <v>925</v>
      </c>
      <c r="C431" s="2" t="s">
        <v>453</v>
      </c>
      <c r="D431" s="5" t="s">
        <v>454</v>
      </c>
      <c r="E431" s="8" t="s">
        <v>458</v>
      </c>
      <c r="F431" s="11" t="s">
        <v>461</v>
      </c>
      <c r="G431" s="16" t="s">
        <v>462</v>
      </c>
      <c r="H431" s="22">
        <v>0</v>
      </c>
      <c r="I431" s="23" t="s">
        <v>36</v>
      </c>
      <c r="J431" s="20" t="s">
        <v>29</v>
      </c>
      <c r="K431" s="31"/>
      <c r="L431" s="17"/>
      <c r="M431" s="48">
        <f>IF(Tabela1[[#This Row],[NM]]="",ROUND(Tabela1[[#This Row],[Valor]]*$O$13,2),Tabela1[[#This Row],[Valor]])</f>
        <v>0</v>
      </c>
    </row>
    <row r="432" spans="1:13" x14ac:dyDescent="0.25">
      <c r="A432"/>
      <c r="B432" s="36" t="s">
        <v>925</v>
      </c>
      <c r="C432" s="2" t="s">
        <v>453</v>
      </c>
      <c r="D432" s="5" t="s">
        <v>465</v>
      </c>
      <c r="E432" s="8" t="s">
        <v>9</v>
      </c>
      <c r="F432" s="11" t="s">
        <v>468</v>
      </c>
      <c r="G432" s="16" t="s">
        <v>473</v>
      </c>
      <c r="H432" s="22">
        <v>0</v>
      </c>
      <c r="I432" s="23" t="s">
        <v>28</v>
      </c>
      <c r="J432" s="20" t="s">
        <v>29</v>
      </c>
      <c r="K432" s="12"/>
      <c r="L432" s="17"/>
      <c r="M432" s="48">
        <f>IF(Tabela1[[#This Row],[NM]]="",ROUND(Tabela1[[#This Row],[Valor]]*$O$13,2),Tabela1[[#This Row],[Valor]])</f>
        <v>0</v>
      </c>
    </row>
    <row r="433" spans="1:13" x14ac:dyDescent="0.25">
      <c r="A433"/>
      <c r="B433" s="36" t="s">
        <v>925</v>
      </c>
      <c r="C433" s="2" t="s">
        <v>484</v>
      </c>
      <c r="D433" s="5" t="s">
        <v>485</v>
      </c>
      <c r="E433" s="8" t="s">
        <v>9</v>
      </c>
      <c r="F433" s="11" t="s">
        <v>9</v>
      </c>
      <c r="G433" s="16" t="s">
        <v>507</v>
      </c>
      <c r="H433" s="22">
        <v>0</v>
      </c>
      <c r="I433" s="23" t="s">
        <v>9</v>
      </c>
      <c r="J433" s="20"/>
      <c r="K433" s="12"/>
      <c r="L433" s="17"/>
      <c r="M433" s="48">
        <f>IF(Tabela1[[#This Row],[NM]]="",ROUND(Tabela1[[#This Row],[Valor]]*$O$13,2),Tabela1[[#This Row],[Valor]])</f>
        <v>0</v>
      </c>
    </row>
    <row r="434" spans="1:13" x14ac:dyDescent="0.25">
      <c r="A434"/>
      <c r="B434" s="36" t="s">
        <v>925</v>
      </c>
      <c r="C434" s="2" t="s">
        <v>484</v>
      </c>
      <c r="D434" s="5" t="s">
        <v>485</v>
      </c>
      <c r="E434" s="8" t="s">
        <v>9</v>
      </c>
      <c r="F434" s="11" t="s">
        <v>9</v>
      </c>
      <c r="G434" s="16" t="s">
        <v>496</v>
      </c>
      <c r="H434" s="22">
        <v>0</v>
      </c>
      <c r="I434" s="23" t="s">
        <v>9</v>
      </c>
      <c r="J434" s="20"/>
      <c r="K434" s="12"/>
      <c r="L434" s="17"/>
      <c r="M434" s="48">
        <f>IF(Tabela1[[#This Row],[NM]]="",ROUND(Tabela1[[#This Row],[Valor]]*$O$13,2),Tabela1[[#This Row],[Valor]])</f>
        <v>0</v>
      </c>
    </row>
    <row r="435" spans="1:13" x14ac:dyDescent="0.25">
      <c r="A435"/>
      <c r="B435" s="36" t="s">
        <v>925</v>
      </c>
      <c r="C435" s="2" t="s">
        <v>484</v>
      </c>
      <c r="D435" s="5" t="s">
        <v>528</v>
      </c>
      <c r="E435" s="8" t="s">
        <v>531</v>
      </c>
      <c r="F435" s="11" t="s">
        <v>529</v>
      </c>
      <c r="G435" s="16" t="s">
        <v>557</v>
      </c>
      <c r="H435" s="22">
        <v>0</v>
      </c>
      <c r="I435" s="23" t="s">
        <v>32</v>
      </c>
      <c r="J435" s="32">
        <v>0.25</v>
      </c>
      <c r="K435" s="31"/>
      <c r="L435" s="17"/>
      <c r="M435" s="48">
        <f>IF(Tabela1[[#This Row],[NM]]="",ROUND(Tabela1[[#This Row],[Valor]]*$O$13,2),Tabela1[[#This Row],[Valor]])</f>
        <v>0</v>
      </c>
    </row>
    <row r="436" spans="1:13" x14ac:dyDescent="0.25">
      <c r="A436"/>
      <c r="B436" s="36" t="s">
        <v>925</v>
      </c>
      <c r="C436" s="2" t="s">
        <v>484</v>
      </c>
      <c r="D436" s="5" t="s">
        <v>528</v>
      </c>
      <c r="E436" s="8" t="s">
        <v>532</v>
      </c>
      <c r="F436" s="11" t="s">
        <v>529</v>
      </c>
      <c r="G436" s="16" t="s">
        <v>557</v>
      </c>
      <c r="H436" s="22">
        <v>0</v>
      </c>
      <c r="I436" s="23" t="s">
        <v>32</v>
      </c>
      <c r="J436" s="20" t="s">
        <v>32</v>
      </c>
      <c r="K436" s="12"/>
      <c r="L436" s="17"/>
      <c r="M436" s="48">
        <f>IF(Tabela1[[#This Row],[NM]]="",ROUND(Tabela1[[#This Row],[Valor]]*$O$13,2),Tabela1[[#This Row],[Valor]])</f>
        <v>0</v>
      </c>
    </row>
    <row r="437" spans="1:13" x14ac:dyDescent="0.25">
      <c r="A437"/>
      <c r="B437" s="36" t="s">
        <v>925</v>
      </c>
      <c r="C437" s="2" t="s">
        <v>484</v>
      </c>
      <c r="D437" s="5" t="s">
        <v>528</v>
      </c>
      <c r="E437" s="8" t="s">
        <v>533</v>
      </c>
      <c r="F437" s="11" t="s">
        <v>529</v>
      </c>
      <c r="G437" s="16" t="s">
        <v>557</v>
      </c>
      <c r="H437" s="22">
        <v>0</v>
      </c>
      <c r="I437" s="23" t="s">
        <v>32</v>
      </c>
      <c r="J437" s="20" t="s">
        <v>32</v>
      </c>
      <c r="K437" s="12"/>
      <c r="L437" s="17"/>
      <c r="M437" s="48">
        <f>IF(Tabela1[[#This Row],[NM]]="",ROUND(Tabela1[[#This Row],[Valor]]*$O$13,2),Tabela1[[#This Row],[Valor]])</f>
        <v>0</v>
      </c>
    </row>
    <row r="438" spans="1:13" x14ac:dyDescent="0.25">
      <c r="A438"/>
      <c r="B438" s="36" t="s">
        <v>925</v>
      </c>
      <c r="C438" s="2" t="s">
        <v>484</v>
      </c>
      <c r="D438" s="5" t="s">
        <v>528</v>
      </c>
      <c r="E438" s="8" t="s">
        <v>534</v>
      </c>
      <c r="F438" s="11" t="s">
        <v>529</v>
      </c>
      <c r="G438" s="16" t="s">
        <v>557</v>
      </c>
      <c r="H438" s="22">
        <v>0</v>
      </c>
      <c r="I438" s="23" t="s">
        <v>32</v>
      </c>
      <c r="J438" s="20" t="s">
        <v>32</v>
      </c>
      <c r="K438" s="12"/>
      <c r="L438" s="17"/>
      <c r="M438" s="48">
        <f>IF(Tabela1[[#This Row],[NM]]="",ROUND(Tabela1[[#This Row],[Valor]]*$O$13,2),Tabela1[[#This Row],[Valor]])</f>
        <v>0</v>
      </c>
    </row>
    <row r="439" spans="1:13" x14ac:dyDescent="0.25">
      <c r="A439"/>
      <c r="B439" s="36" t="s">
        <v>925</v>
      </c>
      <c r="C439" s="2" t="s">
        <v>453</v>
      </c>
      <c r="D439" s="5" t="s">
        <v>454</v>
      </c>
      <c r="E439" s="8" t="s">
        <v>9</v>
      </c>
      <c r="F439" s="11" t="s">
        <v>9</v>
      </c>
      <c r="G439" s="16" t="s">
        <v>455</v>
      </c>
      <c r="H439" s="22">
        <v>0</v>
      </c>
      <c r="I439" s="23" t="s">
        <v>9</v>
      </c>
      <c r="J439" s="20"/>
      <c r="K439" s="12"/>
      <c r="L439" s="17"/>
      <c r="M439" s="48">
        <f>IF(Tabela1[[#This Row],[NM]]="",ROUND(Tabela1[[#This Row],[Valor]]*$O$13,2),Tabela1[[#This Row],[Valor]])</f>
        <v>0</v>
      </c>
    </row>
    <row r="440" spans="1:13" x14ac:dyDescent="0.25">
      <c r="A440"/>
      <c r="B440" s="36" t="s">
        <v>932</v>
      </c>
      <c r="C440" s="2" t="s">
        <v>800</v>
      </c>
      <c r="D440" s="5" t="s">
        <v>826</v>
      </c>
      <c r="E440" s="8" t="s">
        <v>9</v>
      </c>
      <c r="F440" s="11" t="s">
        <v>839</v>
      </c>
      <c r="G440" s="16" t="s">
        <v>843</v>
      </c>
      <c r="H440" s="22">
        <v>0</v>
      </c>
      <c r="I440" s="23" t="s">
        <v>71</v>
      </c>
      <c r="J440" s="20" t="s">
        <v>29</v>
      </c>
      <c r="K440" s="12"/>
      <c r="L440" s="17"/>
      <c r="M440" s="48">
        <f>IF(Tabela1[[#This Row],[NM]]="",ROUND(Tabela1[[#This Row],[Valor]]*$O$13,2),Tabela1[[#This Row],[Valor]])</f>
        <v>0</v>
      </c>
    </row>
    <row r="441" spans="1:13" x14ac:dyDescent="0.25">
      <c r="A441"/>
      <c r="B441" s="36" t="s">
        <v>932</v>
      </c>
      <c r="C441" s="2" t="s">
        <v>800</v>
      </c>
      <c r="D441" s="5" t="s">
        <v>826</v>
      </c>
      <c r="E441" s="8" t="s">
        <v>832</v>
      </c>
      <c r="F441" s="11" t="s">
        <v>830</v>
      </c>
      <c r="G441" s="16" t="s">
        <v>829</v>
      </c>
      <c r="H441" s="22">
        <v>0</v>
      </c>
      <c r="I441" s="23" t="s">
        <v>37</v>
      </c>
      <c r="J441" s="32">
        <v>0.7</v>
      </c>
      <c r="K441" s="12"/>
      <c r="L441" s="17"/>
      <c r="M441" s="48">
        <f>IF(Tabela1[[#This Row],[NM]]="",ROUND(Tabela1[[#This Row],[Valor]]*$O$13,2),Tabela1[[#This Row],[Valor]])</f>
        <v>0</v>
      </c>
    </row>
    <row r="442" spans="1:13" x14ac:dyDescent="0.25">
      <c r="A442"/>
      <c r="B442" s="36" t="s">
        <v>932</v>
      </c>
      <c r="C442" s="2" t="s">
        <v>24</v>
      </c>
      <c r="D442" s="5" t="s">
        <v>44</v>
      </c>
      <c r="E442" s="8" t="s">
        <v>44</v>
      </c>
      <c r="F442" s="11" t="s">
        <v>47</v>
      </c>
      <c r="G442" s="16" t="s">
        <v>49</v>
      </c>
      <c r="H442" s="22">
        <v>0</v>
      </c>
      <c r="I442" s="23" t="s">
        <v>28</v>
      </c>
      <c r="J442" s="20" t="s">
        <v>29</v>
      </c>
      <c r="K442" s="12"/>
      <c r="L442" s="17"/>
      <c r="M442" s="48">
        <f>IF(Tabela1[[#This Row],[NM]]="",ROUND(Tabela1[[#This Row],[Valor]]*$O$13,2),Tabela1[[#This Row],[Valor]])</f>
        <v>0</v>
      </c>
    </row>
    <row r="443" spans="1:13" x14ac:dyDescent="0.25">
      <c r="A443"/>
      <c r="B443" s="36" t="s">
        <v>932</v>
      </c>
      <c r="C443" s="2" t="s">
        <v>24</v>
      </c>
      <c r="D443" s="5" t="s">
        <v>59</v>
      </c>
      <c r="E443" s="8" t="s">
        <v>9</v>
      </c>
      <c r="F443" s="11" t="s">
        <v>63</v>
      </c>
      <c r="G443" s="16" t="s">
        <v>64</v>
      </c>
      <c r="H443" s="22">
        <v>0</v>
      </c>
      <c r="I443" s="23" t="s">
        <v>65</v>
      </c>
      <c r="J443" s="20" t="s">
        <v>32</v>
      </c>
      <c r="K443" s="12"/>
      <c r="L443" s="17"/>
      <c r="M443" s="48">
        <f>IF(Tabela1[[#This Row],[NM]]="",ROUND(Tabela1[[#This Row],[Valor]]*$O$13,2),Tabela1[[#This Row],[Valor]])</f>
        <v>0</v>
      </c>
    </row>
    <row r="444" spans="1:13" x14ac:dyDescent="0.25">
      <c r="A444"/>
      <c r="B444" s="36" t="s">
        <v>932</v>
      </c>
      <c r="C444" s="2" t="s">
        <v>24</v>
      </c>
      <c r="D444" s="5" t="s">
        <v>86</v>
      </c>
      <c r="E444" s="8" t="s">
        <v>90</v>
      </c>
      <c r="F444" s="11" t="s">
        <v>87</v>
      </c>
      <c r="G444" s="16" t="s">
        <v>88</v>
      </c>
      <c r="H444" s="22">
        <v>0</v>
      </c>
      <c r="I444" s="23" t="s">
        <v>71</v>
      </c>
      <c r="J444" s="20" t="s">
        <v>36</v>
      </c>
      <c r="K444" s="12"/>
      <c r="L444" s="17"/>
      <c r="M444" s="48">
        <f>IF(Tabela1[[#This Row],[NM]]="",ROUND(Tabela1[[#This Row],[Valor]]*$O$13,2),Tabela1[[#This Row],[Valor]])</f>
        <v>0</v>
      </c>
    </row>
    <row r="445" spans="1:13" x14ac:dyDescent="0.25">
      <c r="A445"/>
      <c r="B445" s="36" t="s">
        <v>932</v>
      </c>
      <c r="C445" s="2" t="s">
        <v>24</v>
      </c>
      <c r="D445" s="5" t="s">
        <v>86</v>
      </c>
      <c r="E445" s="8" t="s">
        <v>89</v>
      </c>
      <c r="F445" s="11" t="s">
        <v>87</v>
      </c>
      <c r="G445" s="16" t="s">
        <v>88</v>
      </c>
      <c r="H445" s="22">
        <v>0</v>
      </c>
      <c r="I445" s="23" t="s">
        <v>71</v>
      </c>
      <c r="J445" s="20" t="s">
        <v>36</v>
      </c>
      <c r="K445" s="12"/>
      <c r="L445" s="17"/>
      <c r="M445" s="48">
        <f>IF(Tabela1[[#This Row],[NM]]="",ROUND(Tabela1[[#This Row],[Valor]]*$O$13,2),Tabela1[[#This Row],[Valor]])</f>
        <v>0</v>
      </c>
    </row>
    <row r="446" spans="1:13" x14ac:dyDescent="0.25">
      <c r="A446"/>
      <c r="B446" s="36" t="s">
        <v>932</v>
      </c>
      <c r="C446" s="2" t="s">
        <v>800</v>
      </c>
      <c r="D446" s="5" t="s">
        <v>826</v>
      </c>
      <c r="E446" s="8" t="s">
        <v>832</v>
      </c>
      <c r="F446" s="11" t="s">
        <v>854</v>
      </c>
      <c r="G446" s="16" t="s">
        <v>858</v>
      </c>
      <c r="H446" s="22">
        <v>0</v>
      </c>
      <c r="I446" s="23" t="s">
        <v>28</v>
      </c>
      <c r="J446" s="20" t="s">
        <v>257</v>
      </c>
      <c r="K446" s="12"/>
      <c r="L446" s="17"/>
      <c r="M446" s="48">
        <f>IF(Tabela1[[#This Row],[NM]]="",ROUND(Tabela1[[#This Row],[Valor]]*$O$13,2),Tabela1[[#This Row],[Valor]])</f>
        <v>0</v>
      </c>
    </row>
    <row r="447" spans="1:13" x14ac:dyDescent="0.25">
      <c r="A447"/>
      <c r="B447" s="36" t="s">
        <v>932</v>
      </c>
      <c r="C447" s="2" t="s">
        <v>800</v>
      </c>
      <c r="D447" s="5" t="s">
        <v>826</v>
      </c>
      <c r="E447" s="8" t="s">
        <v>829</v>
      </c>
      <c r="F447" s="11" t="s">
        <v>846</v>
      </c>
      <c r="G447" s="16" t="s">
        <v>847</v>
      </c>
      <c r="H447" s="22">
        <v>0</v>
      </c>
      <c r="I447" s="23" t="s">
        <v>28</v>
      </c>
      <c r="J447" s="20" t="s">
        <v>128</v>
      </c>
      <c r="K447" s="12"/>
      <c r="L447" s="17"/>
      <c r="M447" s="48">
        <f>IF(Tabela1[[#This Row],[NM]]="",ROUND(Tabela1[[#This Row],[Valor]]*$O$13,2),Tabela1[[#This Row],[Valor]])</f>
        <v>0</v>
      </c>
    </row>
    <row r="448" spans="1:13" x14ac:dyDescent="0.25">
      <c r="A448"/>
      <c r="B448" s="36" t="s">
        <v>932</v>
      </c>
      <c r="C448" s="2" t="s">
        <v>800</v>
      </c>
      <c r="D448" s="5" t="s">
        <v>826</v>
      </c>
      <c r="E448" s="8" t="s">
        <v>832</v>
      </c>
      <c r="F448" s="11" t="s">
        <v>844</v>
      </c>
      <c r="G448" s="16" t="s">
        <v>845</v>
      </c>
      <c r="H448" s="22">
        <v>0</v>
      </c>
      <c r="I448" s="23" t="s">
        <v>32</v>
      </c>
      <c r="J448" s="20" t="s">
        <v>32</v>
      </c>
      <c r="K448" s="12"/>
      <c r="L448" s="17"/>
      <c r="M448" s="48">
        <f>IF(Tabela1[[#This Row],[NM]]="",ROUND(Tabela1[[#This Row],[Valor]]*$O$13,2),Tabela1[[#This Row],[Valor]])</f>
        <v>0</v>
      </c>
    </row>
    <row r="449" spans="1:13" x14ac:dyDescent="0.25">
      <c r="A449"/>
      <c r="B449" s="36" t="s">
        <v>932</v>
      </c>
      <c r="C449" s="2" t="s">
        <v>24</v>
      </c>
      <c r="D449" s="5" t="s">
        <v>91</v>
      </c>
      <c r="E449" s="8" t="s">
        <v>95</v>
      </c>
      <c r="F449" s="11" t="s">
        <v>92</v>
      </c>
      <c r="G449" s="16" t="s">
        <v>97</v>
      </c>
      <c r="H449" s="22">
        <v>0</v>
      </c>
      <c r="I449" s="23" t="s">
        <v>36</v>
      </c>
      <c r="J449" s="20" t="s">
        <v>94</v>
      </c>
      <c r="K449" s="12"/>
      <c r="L449" s="17"/>
      <c r="M449" s="48">
        <f>IF(Tabela1[[#This Row],[NM]]="",ROUND(Tabela1[[#This Row],[Valor]]*$O$13,2),Tabela1[[#This Row],[Valor]])</f>
        <v>0</v>
      </c>
    </row>
    <row r="450" spans="1:13" x14ac:dyDescent="0.25">
      <c r="A450"/>
      <c r="B450" s="36" t="s">
        <v>932</v>
      </c>
      <c r="C450" s="2" t="s">
        <v>24</v>
      </c>
      <c r="D450" s="5" t="s">
        <v>59</v>
      </c>
      <c r="E450" s="8" t="s">
        <v>9</v>
      </c>
      <c r="F450" s="11" t="s">
        <v>9</v>
      </c>
      <c r="G450" s="16" t="s">
        <v>75</v>
      </c>
      <c r="H450" s="22">
        <v>0</v>
      </c>
      <c r="I450" s="23" t="s">
        <v>9</v>
      </c>
      <c r="J450" s="20"/>
      <c r="K450" s="12"/>
      <c r="L450" s="17"/>
      <c r="M450" s="48">
        <f>IF(Tabela1[[#This Row],[NM]]="",ROUND(Tabela1[[#This Row],[Valor]]*$O$13,2),Tabela1[[#This Row],[Valor]])</f>
        <v>0</v>
      </c>
    </row>
    <row r="451" spans="1:13" x14ac:dyDescent="0.25">
      <c r="A451"/>
      <c r="B451" s="36" t="s">
        <v>932</v>
      </c>
      <c r="C451" s="2" t="s">
        <v>24</v>
      </c>
      <c r="D451" s="5" t="s">
        <v>44</v>
      </c>
      <c r="E451" s="8" t="s">
        <v>44</v>
      </c>
      <c r="F451" s="11" t="s">
        <v>47</v>
      </c>
      <c r="G451" s="16" t="s">
        <v>58</v>
      </c>
      <c r="H451" s="22">
        <v>0</v>
      </c>
      <c r="I451" s="23" t="s">
        <v>28</v>
      </c>
      <c r="J451" s="20" t="s">
        <v>29</v>
      </c>
      <c r="K451" s="12"/>
      <c r="L451" s="17"/>
      <c r="M451" s="48">
        <f>IF(Tabela1[[#This Row],[NM]]="",ROUND(Tabela1[[#This Row],[Valor]]*$O$13,2),Tabela1[[#This Row],[Valor]])</f>
        <v>0</v>
      </c>
    </row>
    <row r="452" spans="1:13" x14ac:dyDescent="0.25">
      <c r="A452"/>
      <c r="B452" s="36" t="s">
        <v>932</v>
      </c>
      <c r="C452" s="2" t="s">
        <v>800</v>
      </c>
      <c r="D452" s="5" t="s">
        <v>826</v>
      </c>
      <c r="E452" s="8" t="s">
        <v>829</v>
      </c>
      <c r="F452" s="11" t="s">
        <v>846</v>
      </c>
      <c r="G452" s="16" t="s">
        <v>860</v>
      </c>
      <c r="H452" s="22">
        <v>0</v>
      </c>
      <c r="I452" s="23" t="s">
        <v>28</v>
      </c>
      <c r="J452" s="20" t="s">
        <v>128</v>
      </c>
      <c r="K452" s="12"/>
      <c r="L452" s="17"/>
      <c r="M452" s="48">
        <f>IF(Tabela1[[#This Row],[NM]]="",ROUND(Tabela1[[#This Row],[Valor]]*$O$13,2),Tabela1[[#This Row],[Valor]])</f>
        <v>0</v>
      </c>
    </row>
    <row r="453" spans="1:13" x14ac:dyDescent="0.25">
      <c r="A453"/>
      <c r="B453" s="36" t="s">
        <v>932</v>
      </c>
      <c r="C453" s="2" t="s">
        <v>800</v>
      </c>
      <c r="D453" s="5" t="s">
        <v>826</v>
      </c>
      <c r="E453" s="8" t="s">
        <v>835</v>
      </c>
      <c r="F453" s="11" t="s">
        <v>833</v>
      </c>
      <c r="G453" s="16" t="s">
        <v>841</v>
      </c>
      <c r="H453" s="22">
        <v>0</v>
      </c>
      <c r="I453" s="23" t="s">
        <v>29</v>
      </c>
      <c r="J453" s="20" t="s">
        <v>29</v>
      </c>
      <c r="K453" s="12"/>
      <c r="L453" s="17"/>
      <c r="M453" s="48">
        <f>IF(Tabela1[[#This Row],[NM]]="",ROUND(Tabela1[[#This Row],[Valor]]*$O$13,2),Tabela1[[#This Row],[Valor]])</f>
        <v>0</v>
      </c>
    </row>
    <row r="454" spans="1:13" x14ac:dyDescent="0.25">
      <c r="A454"/>
      <c r="B454" s="36" t="s">
        <v>932</v>
      </c>
      <c r="C454" s="2" t="s">
        <v>800</v>
      </c>
      <c r="D454" s="5" t="s">
        <v>826</v>
      </c>
      <c r="E454" s="8" t="s">
        <v>836</v>
      </c>
      <c r="F454" s="11" t="s">
        <v>833</v>
      </c>
      <c r="G454" s="16" t="s">
        <v>841</v>
      </c>
      <c r="H454" s="22">
        <v>0</v>
      </c>
      <c r="I454" s="23" t="s">
        <v>29</v>
      </c>
      <c r="J454" s="20" t="s">
        <v>29</v>
      </c>
      <c r="K454" s="12"/>
      <c r="L454" s="17"/>
      <c r="M454" s="48">
        <f>IF(Tabela1[[#This Row],[NM]]="",ROUND(Tabela1[[#This Row],[Valor]]*$O$13,2),Tabela1[[#This Row],[Valor]])</f>
        <v>0</v>
      </c>
    </row>
    <row r="455" spans="1:13" x14ac:dyDescent="0.25">
      <c r="A455"/>
      <c r="B455" s="36" t="s">
        <v>932</v>
      </c>
      <c r="C455" s="2" t="s">
        <v>800</v>
      </c>
      <c r="D455" s="5" t="s">
        <v>826</v>
      </c>
      <c r="E455" s="8" t="s">
        <v>835</v>
      </c>
      <c r="F455" s="11" t="s">
        <v>833</v>
      </c>
      <c r="G455" s="16" t="s">
        <v>851</v>
      </c>
      <c r="H455" s="22">
        <v>0</v>
      </c>
      <c r="I455" s="23" t="s">
        <v>29</v>
      </c>
      <c r="J455" s="20" t="s">
        <v>29</v>
      </c>
      <c r="K455" s="12"/>
      <c r="L455" s="17"/>
      <c r="M455" s="48">
        <f>IF(Tabela1[[#This Row],[NM]]="",ROUND(Tabela1[[#This Row],[Valor]]*$O$13,2),Tabela1[[#This Row],[Valor]])</f>
        <v>0</v>
      </c>
    </row>
    <row r="456" spans="1:13" x14ac:dyDescent="0.25">
      <c r="A456"/>
      <c r="B456" s="36" t="s">
        <v>932</v>
      </c>
      <c r="C456" s="2" t="s">
        <v>800</v>
      </c>
      <c r="D456" s="5" t="s">
        <v>826</v>
      </c>
      <c r="E456" s="8" t="s">
        <v>836</v>
      </c>
      <c r="F456" s="11" t="s">
        <v>833</v>
      </c>
      <c r="G456" s="16" t="s">
        <v>851</v>
      </c>
      <c r="H456" s="22">
        <v>0</v>
      </c>
      <c r="I456" s="23" t="s">
        <v>29</v>
      </c>
      <c r="J456" s="20" t="s">
        <v>29</v>
      </c>
      <c r="K456" s="12"/>
      <c r="L456" s="17"/>
      <c r="M456" s="48">
        <f>IF(Tabela1[[#This Row],[NM]]="",ROUND(Tabela1[[#This Row],[Valor]]*$O$13,2),Tabela1[[#This Row],[Valor]])</f>
        <v>0</v>
      </c>
    </row>
    <row r="457" spans="1:13" x14ac:dyDescent="0.25">
      <c r="A457"/>
      <c r="B457" s="36" t="s">
        <v>932</v>
      </c>
      <c r="C457" s="2" t="s">
        <v>24</v>
      </c>
      <c r="D457" s="5" t="s">
        <v>59</v>
      </c>
      <c r="E457" s="8" t="s">
        <v>9</v>
      </c>
      <c r="F457" s="11" t="s">
        <v>9</v>
      </c>
      <c r="G457" s="16" t="s">
        <v>68</v>
      </c>
      <c r="H457" s="22">
        <v>0</v>
      </c>
      <c r="I457" s="23" t="s">
        <v>9</v>
      </c>
      <c r="J457" s="20"/>
      <c r="K457" s="12"/>
      <c r="L457" s="17"/>
      <c r="M457" s="48">
        <f>IF(Tabela1[[#This Row],[NM]]="",ROUND(Tabela1[[#This Row],[Valor]]*$O$13,2),Tabela1[[#This Row],[Valor]])</f>
        <v>0</v>
      </c>
    </row>
    <row r="458" spans="1:13" x14ac:dyDescent="0.25">
      <c r="A458"/>
      <c r="B458" s="36" t="s">
        <v>932</v>
      </c>
      <c r="C458" s="2" t="s">
        <v>24</v>
      </c>
      <c r="D458" s="5" t="s">
        <v>59</v>
      </c>
      <c r="E458" s="8" t="s">
        <v>9</v>
      </c>
      <c r="F458" s="11" t="s">
        <v>66</v>
      </c>
      <c r="G458" s="16" t="s">
        <v>67</v>
      </c>
      <c r="H458" s="22">
        <v>0</v>
      </c>
      <c r="I458" s="23" t="s">
        <v>28</v>
      </c>
      <c r="J458" s="20" t="s">
        <v>36</v>
      </c>
      <c r="K458" s="12"/>
      <c r="L458" s="17"/>
      <c r="M458" s="48">
        <f>IF(Tabela1[[#This Row],[NM]]="",ROUND(Tabela1[[#This Row],[Valor]]*$O$13,2),Tabela1[[#This Row],[Valor]])</f>
        <v>0</v>
      </c>
    </row>
    <row r="459" spans="1:13" x14ac:dyDescent="0.25">
      <c r="A459"/>
      <c r="B459" s="36" t="s">
        <v>932</v>
      </c>
      <c r="C459" s="2" t="s">
        <v>24</v>
      </c>
      <c r="D459" s="5" t="s">
        <v>59</v>
      </c>
      <c r="E459" s="8" t="s">
        <v>9</v>
      </c>
      <c r="F459" s="11" t="s">
        <v>73</v>
      </c>
      <c r="G459" s="16" t="s">
        <v>74</v>
      </c>
      <c r="H459" s="22">
        <v>0</v>
      </c>
      <c r="I459" s="23" t="s">
        <v>28</v>
      </c>
      <c r="J459" s="20"/>
      <c r="K459" s="12"/>
      <c r="L459" s="17"/>
      <c r="M459" s="48">
        <f>IF(Tabela1[[#This Row],[NM]]="",ROUND(Tabela1[[#This Row],[Valor]]*$O$13,2),Tabela1[[#This Row],[Valor]])</f>
        <v>0</v>
      </c>
    </row>
    <row r="460" spans="1:13" x14ac:dyDescent="0.25">
      <c r="A460"/>
      <c r="B460" s="36" t="s">
        <v>932</v>
      </c>
      <c r="C460" s="2" t="s">
        <v>800</v>
      </c>
      <c r="D460" s="5" t="s">
        <v>826</v>
      </c>
      <c r="E460" s="8" t="s">
        <v>835</v>
      </c>
      <c r="F460" s="11" t="s">
        <v>833</v>
      </c>
      <c r="G460" s="16" t="s">
        <v>834</v>
      </c>
      <c r="H460" s="22">
        <v>0</v>
      </c>
      <c r="I460" s="23" t="s">
        <v>29</v>
      </c>
      <c r="J460" s="20" t="s">
        <v>29</v>
      </c>
      <c r="K460" s="12"/>
      <c r="L460" s="17"/>
      <c r="M460" s="48">
        <f>IF(Tabela1[[#This Row],[NM]]="",ROUND(Tabela1[[#This Row],[Valor]]*$O$13,2),Tabela1[[#This Row],[Valor]])</f>
        <v>0</v>
      </c>
    </row>
    <row r="461" spans="1:13" x14ac:dyDescent="0.25">
      <c r="A461"/>
      <c r="B461" s="36" t="s">
        <v>932</v>
      </c>
      <c r="C461" s="2" t="s">
        <v>800</v>
      </c>
      <c r="D461" s="5" t="s">
        <v>826</v>
      </c>
      <c r="E461" s="8" t="s">
        <v>836</v>
      </c>
      <c r="F461" s="11" t="s">
        <v>833</v>
      </c>
      <c r="G461" s="16" t="s">
        <v>834</v>
      </c>
      <c r="H461" s="22">
        <v>0</v>
      </c>
      <c r="I461" s="23" t="s">
        <v>29</v>
      </c>
      <c r="J461" s="20" t="s">
        <v>29</v>
      </c>
      <c r="K461" s="12"/>
      <c r="L461" s="17"/>
      <c r="M461" s="48">
        <f>IF(Tabela1[[#This Row],[NM]]="",ROUND(Tabela1[[#This Row],[Valor]]*$O$13,2),Tabela1[[#This Row],[Valor]])</f>
        <v>0</v>
      </c>
    </row>
    <row r="462" spans="1:13" x14ac:dyDescent="0.25">
      <c r="A462"/>
      <c r="B462" s="36" t="s">
        <v>932</v>
      </c>
      <c r="C462" s="2" t="s">
        <v>800</v>
      </c>
      <c r="D462" s="5" t="s">
        <v>826</v>
      </c>
      <c r="E462" s="8" t="s">
        <v>835</v>
      </c>
      <c r="F462" s="11" t="s">
        <v>833</v>
      </c>
      <c r="G462" s="16" t="s">
        <v>848</v>
      </c>
      <c r="H462" s="22">
        <v>0</v>
      </c>
      <c r="I462" s="23" t="s">
        <v>29</v>
      </c>
      <c r="J462" s="20" t="s">
        <v>29</v>
      </c>
      <c r="K462" s="12"/>
      <c r="L462" s="17"/>
      <c r="M462" s="48">
        <f>IF(Tabela1[[#This Row],[NM]]="",ROUND(Tabela1[[#This Row],[Valor]]*$O$13,2),Tabela1[[#This Row],[Valor]])</f>
        <v>0</v>
      </c>
    </row>
    <row r="463" spans="1:13" x14ac:dyDescent="0.25">
      <c r="A463"/>
      <c r="B463" s="36" t="s">
        <v>932</v>
      </c>
      <c r="C463" s="2" t="s">
        <v>800</v>
      </c>
      <c r="D463" s="5" t="s">
        <v>826</v>
      </c>
      <c r="E463" s="8" t="s">
        <v>836</v>
      </c>
      <c r="F463" s="11" t="s">
        <v>833</v>
      </c>
      <c r="G463" s="16" t="s">
        <v>848</v>
      </c>
      <c r="H463" s="22">
        <v>0</v>
      </c>
      <c r="I463" s="23" t="s">
        <v>29</v>
      </c>
      <c r="J463" s="20" t="s">
        <v>29</v>
      </c>
      <c r="K463" s="12"/>
      <c r="L463" s="17"/>
      <c r="M463" s="48">
        <f>IF(Tabela1[[#This Row],[NM]]="",ROUND(Tabela1[[#This Row],[Valor]]*$O$13,2),Tabela1[[#This Row],[Valor]])</f>
        <v>0</v>
      </c>
    </row>
    <row r="464" spans="1:13" x14ac:dyDescent="0.25">
      <c r="A464"/>
      <c r="B464" s="36" t="s">
        <v>932</v>
      </c>
      <c r="C464" s="2" t="s">
        <v>800</v>
      </c>
      <c r="D464" s="5" t="s">
        <v>826</v>
      </c>
      <c r="E464" s="8" t="s">
        <v>829</v>
      </c>
      <c r="F464" s="11" t="s">
        <v>837</v>
      </c>
      <c r="G464" s="16" t="s">
        <v>838</v>
      </c>
      <c r="H464" s="22">
        <v>0</v>
      </c>
      <c r="I464" s="23" t="s">
        <v>128</v>
      </c>
      <c r="J464" s="20"/>
      <c r="K464" s="12"/>
      <c r="L464" s="17"/>
      <c r="M464" s="48">
        <f>IF(Tabela1[[#This Row],[NM]]="",ROUND(Tabela1[[#This Row],[Valor]]*$O$13,2),Tabela1[[#This Row],[Valor]])</f>
        <v>0</v>
      </c>
    </row>
    <row r="465" spans="1:13" x14ac:dyDescent="0.25">
      <c r="A465"/>
      <c r="B465" s="36" t="s">
        <v>932</v>
      </c>
      <c r="C465" s="2" t="s">
        <v>800</v>
      </c>
      <c r="D465" s="5" t="s">
        <v>826</v>
      </c>
      <c r="E465" s="8" t="s">
        <v>835</v>
      </c>
      <c r="F465" s="11" t="s">
        <v>833</v>
      </c>
      <c r="G465" s="16" t="s">
        <v>842</v>
      </c>
      <c r="H465" s="22">
        <v>0</v>
      </c>
      <c r="I465" s="23" t="s">
        <v>29</v>
      </c>
      <c r="J465" s="20" t="s">
        <v>29</v>
      </c>
      <c r="K465" s="12"/>
      <c r="L465" s="17"/>
      <c r="M465" s="48">
        <f>IF(Tabela1[[#This Row],[NM]]="",ROUND(Tabela1[[#This Row],[Valor]]*$O$13,2),Tabela1[[#This Row],[Valor]])</f>
        <v>0</v>
      </c>
    </row>
    <row r="466" spans="1:13" x14ac:dyDescent="0.25">
      <c r="A466"/>
      <c r="B466" s="36" t="s">
        <v>932</v>
      </c>
      <c r="C466" s="2" t="s">
        <v>800</v>
      </c>
      <c r="D466" s="5" t="s">
        <v>826</v>
      </c>
      <c r="E466" s="8" t="s">
        <v>836</v>
      </c>
      <c r="F466" s="11" t="s">
        <v>833</v>
      </c>
      <c r="G466" s="16" t="s">
        <v>842</v>
      </c>
      <c r="H466" s="22">
        <v>0</v>
      </c>
      <c r="I466" s="23" t="s">
        <v>29</v>
      </c>
      <c r="J466" s="20" t="s">
        <v>29</v>
      </c>
      <c r="K466" s="31"/>
      <c r="L466" s="17"/>
      <c r="M466" s="48">
        <f>IF(Tabela1[[#This Row],[NM]]="",ROUND(Tabela1[[#This Row],[Valor]]*$O$13,2),Tabela1[[#This Row],[Valor]])</f>
        <v>0</v>
      </c>
    </row>
    <row r="467" spans="1:13" x14ac:dyDescent="0.25">
      <c r="A467"/>
      <c r="B467" s="36" t="s">
        <v>932</v>
      </c>
      <c r="C467" s="2" t="s">
        <v>800</v>
      </c>
      <c r="D467" s="5" t="s">
        <v>826</v>
      </c>
      <c r="E467" s="8" t="s">
        <v>9</v>
      </c>
      <c r="F467" s="11" t="s">
        <v>839</v>
      </c>
      <c r="G467" s="16" t="s">
        <v>840</v>
      </c>
      <c r="H467" s="22">
        <v>0</v>
      </c>
      <c r="I467" s="23" t="s">
        <v>71</v>
      </c>
      <c r="J467" s="20" t="s">
        <v>29</v>
      </c>
      <c r="K467" s="12"/>
      <c r="L467" s="17"/>
      <c r="M467" s="48">
        <f>IF(Tabela1[[#This Row],[NM]]="",ROUND(Tabela1[[#This Row],[Valor]]*$O$13,2),Tabela1[[#This Row],[Valor]])</f>
        <v>0</v>
      </c>
    </row>
    <row r="468" spans="1:13" x14ac:dyDescent="0.25">
      <c r="A468"/>
      <c r="B468" s="36" t="s">
        <v>932</v>
      </c>
      <c r="C468" s="2" t="s">
        <v>24</v>
      </c>
      <c r="D468" s="5" t="s">
        <v>91</v>
      </c>
      <c r="E468" s="8" t="s">
        <v>95</v>
      </c>
      <c r="F468" s="11" t="s">
        <v>92</v>
      </c>
      <c r="G468" s="16" t="s">
        <v>93</v>
      </c>
      <c r="H468" s="22">
        <v>0</v>
      </c>
      <c r="I468" s="23" t="s">
        <v>36</v>
      </c>
      <c r="J468" s="20" t="s">
        <v>94</v>
      </c>
      <c r="K468" s="12"/>
      <c r="L468" s="17"/>
      <c r="M468" s="48">
        <f>IF(Tabela1[[#This Row],[NM]]="",ROUND(Tabela1[[#This Row],[Valor]]*$O$13,2),Tabela1[[#This Row],[Valor]])</f>
        <v>0</v>
      </c>
    </row>
    <row r="469" spans="1:13" x14ac:dyDescent="0.25">
      <c r="A469"/>
      <c r="B469" s="36" t="s">
        <v>932</v>
      </c>
      <c r="C469" s="2" t="s">
        <v>24</v>
      </c>
      <c r="D469" s="5" t="s">
        <v>86</v>
      </c>
      <c r="E469" s="8" t="s">
        <v>90</v>
      </c>
      <c r="F469" s="11" t="s">
        <v>87</v>
      </c>
      <c r="G469" s="37" t="s">
        <v>89</v>
      </c>
      <c r="H469" s="22">
        <v>0</v>
      </c>
      <c r="I469" s="23" t="s">
        <v>71</v>
      </c>
      <c r="J469" s="20" t="s">
        <v>36</v>
      </c>
      <c r="K469" s="12"/>
      <c r="L469" s="17"/>
      <c r="M469" s="48">
        <f>IF(Tabela1[[#This Row],[NM]]="",ROUND(Tabela1[[#This Row],[Valor]]*$O$13,2),Tabela1[[#This Row],[Valor]])</f>
        <v>0</v>
      </c>
    </row>
    <row r="470" spans="1:13" x14ac:dyDescent="0.25">
      <c r="A470"/>
      <c r="B470" s="36" t="s">
        <v>927</v>
      </c>
      <c r="C470" s="2" t="s">
        <v>24</v>
      </c>
      <c r="D470" s="5" t="s">
        <v>76</v>
      </c>
      <c r="E470" s="8" t="s">
        <v>9</v>
      </c>
      <c r="F470" s="11" t="s">
        <v>9</v>
      </c>
      <c r="G470" s="16" t="s">
        <v>80</v>
      </c>
      <c r="H470" s="22">
        <v>0</v>
      </c>
      <c r="I470" s="23" t="s">
        <v>9</v>
      </c>
      <c r="J470" s="20"/>
      <c r="K470" s="12"/>
      <c r="L470" s="17"/>
      <c r="M470" s="48">
        <f>IF(Tabela1[[#This Row],[NM]]="",ROUND(Tabela1[[#This Row],[Valor]]*$O$13,2),Tabela1[[#This Row],[Valor]])</f>
        <v>0</v>
      </c>
    </row>
    <row r="471" spans="1:13" x14ac:dyDescent="0.25">
      <c r="A471"/>
      <c r="B471" s="36" t="s">
        <v>927</v>
      </c>
      <c r="C471" s="2" t="s">
        <v>691</v>
      </c>
      <c r="D471" s="5" t="s">
        <v>713</v>
      </c>
      <c r="E471" s="8" t="s">
        <v>9</v>
      </c>
      <c r="F471" s="11" t="s">
        <v>738</v>
      </c>
      <c r="G471" s="16" t="s">
        <v>739</v>
      </c>
      <c r="H471" s="22">
        <v>0</v>
      </c>
      <c r="I471" s="23" t="s">
        <v>28</v>
      </c>
      <c r="J471" s="20"/>
      <c r="K471" s="12"/>
      <c r="L471" s="17"/>
      <c r="M471" s="48">
        <f>IF(Tabela1[[#This Row],[NM]]="",ROUND(Tabela1[[#This Row],[Valor]]*$O$13,2),Tabela1[[#This Row],[Valor]])</f>
        <v>0</v>
      </c>
    </row>
    <row r="472" spans="1:13" x14ac:dyDescent="0.25">
      <c r="A472"/>
      <c r="B472" s="36" t="s">
        <v>927</v>
      </c>
      <c r="C472" s="2" t="s">
        <v>691</v>
      </c>
      <c r="D472" s="5" t="s">
        <v>713</v>
      </c>
      <c r="E472" s="8" t="s">
        <v>731</v>
      </c>
      <c r="F472" s="11" t="s">
        <v>729</v>
      </c>
      <c r="G472" s="16" t="s">
        <v>730</v>
      </c>
      <c r="H472" s="22">
        <v>0</v>
      </c>
      <c r="I472" s="23" t="s">
        <v>28</v>
      </c>
      <c r="J472" s="20"/>
      <c r="K472" s="12"/>
      <c r="L472" s="17"/>
      <c r="M472" s="48">
        <f>IF(Tabela1[[#This Row],[NM]]="",ROUND(Tabela1[[#This Row],[Valor]]*$O$13,2),Tabela1[[#This Row],[Valor]])</f>
        <v>0</v>
      </c>
    </row>
    <row r="473" spans="1:13" x14ac:dyDescent="0.25">
      <c r="A473"/>
      <c r="B473" s="36" t="s">
        <v>927</v>
      </c>
      <c r="C473" s="2" t="s">
        <v>24</v>
      </c>
      <c r="D473" s="5" t="s">
        <v>44</v>
      </c>
      <c r="E473" s="8" t="s">
        <v>44</v>
      </c>
      <c r="F473" s="11" t="s">
        <v>47</v>
      </c>
      <c r="G473" s="16" t="s">
        <v>48</v>
      </c>
      <c r="H473" s="22">
        <v>0</v>
      </c>
      <c r="I473" s="23" t="s">
        <v>28</v>
      </c>
      <c r="J473" s="20" t="s">
        <v>29</v>
      </c>
      <c r="K473" s="12"/>
      <c r="L473" s="17"/>
      <c r="M473" s="48">
        <f>IF(Tabela1[[#This Row],[NM]]="",ROUND(Tabela1[[#This Row],[Valor]]*$O$13,2),Tabela1[[#This Row],[Valor]])</f>
        <v>0</v>
      </c>
    </row>
    <row r="474" spans="1:13" x14ac:dyDescent="0.25">
      <c r="A474"/>
      <c r="B474" s="36" t="s">
        <v>927</v>
      </c>
      <c r="C474" s="2" t="s">
        <v>24</v>
      </c>
      <c r="D474" s="5" t="s">
        <v>76</v>
      </c>
      <c r="E474" s="8" t="s">
        <v>83</v>
      </c>
      <c r="F474" s="11" t="s">
        <v>81</v>
      </c>
      <c r="G474" s="16" t="s">
        <v>82</v>
      </c>
      <c r="H474" s="22">
        <v>0</v>
      </c>
      <c r="I474" s="23" t="s">
        <v>28</v>
      </c>
      <c r="J474" s="20" t="s">
        <v>32</v>
      </c>
      <c r="K474" s="12"/>
      <c r="L474" s="17"/>
      <c r="M474" s="48">
        <f>IF(Tabela1[[#This Row],[NM]]="",ROUND(Tabela1[[#This Row],[Valor]]*$O$13,2),Tabela1[[#This Row],[Valor]])</f>
        <v>0</v>
      </c>
    </row>
    <row r="475" spans="1:13" x14ac:dyDescent="0.25">
      <c r="A475"/>
      <c r="B475" s="36" t="s">
        <v>927</v>
      </c>
      <c r="C475" s="2" t="s">
        <v>691</v>
      </c>
      <c r="D475" s="5" t="s">
        <v>713</v>
      </c>
      <c r="E475" s="8" t="s">
        <v>731</v>
      </c>
      <c r="F475" s="11" t="s">
        <v>734</v>
      </c>
      <c r="G475" s="16" t="s">
        <v>735</v>
      </c>
      <c r="H475" s="22">
        <v>0</v>
      </c>
      <c r="I475" s="23" t="s">
        <v>28</v>
      </c>
      <c r="J475" s="20"/>
      <c r="K475" s="12"/>
      <c r="L475" s="17"/>
      <c r="M475" s="48">
        <f>IF(Tabela1[[#This Row],[NM]]="",ROUND(Tabela1[[#This Row],[Valor]]*$O$13,2),Tabela1[[#This Row],[Valor]])</f>
        <v>0</v>
      </c>
    </row>
    <row r="476" spans="1:13" x14ac:dyDescent="0.25">
      <c r="A476"/>
      <c r="B476" s="36" t="s">
        <v>927</v>
      </c>
      <c r="C476" s="2" t="s">
        <v>24</v>
      </c>
      <c r="D476" s="5" t="s">
        <v>76</v>
      </c>
      <c r="E476" s="8" t="s">
        <v>9</v>
      </c>
      <c r="F476" s="11" t="s">
        <v>77</v>
      </c>
      <c r="G476" s="16" t="s">
        <v>78</v>
      </c>
      <c r="H476" s="22">
        <v>0</v>
      </c>
      <c r="I476" s="23" t="s">
        <v>29</v>
      </c>
      <c r="J476" s="20"/>
      <c r="K476" s="12"/>
      <c r="L476" s="17"/>
      <c r="M476" s="48">
        <f>IF(Tabela1[[#This Row],[NM]]="",ROUND(Tabela1[[#This Row],[Valor]]*$O$13,2),Tabela1[[#This Row],[Valor]])</f>
        <v>0</v>
      </c>
    </row>
    <row r="477" spans="1:13" x14ac:dyDescent="0.25">
      <c r="A477"/>
      <c r="B477" s="36" t="s">
        <v>927</v>
      </c>
      <c r="C477" s="2" t="s">
        <v>691</v>
      </c>
      <c r="D477" s="5" t="s">
        <v>713</v>
      </c>
      <c r="E477" s="8" t="s">
        <v>731</v>
      </c>
      <c r="F477" s="11" t="s">
        <v>736</v>
      </c>
      <c r="G477" s="16" t="s">
        <v>737</v>
      </c>
      <c r="H477" s="22">
        <v>0</v>
      </c>
      <c r="I477" s="23" t="s">
        <v>71</v>
      </c>
      <c r="J477" s="20" t="s">
        <v>407</v>
      </c>
      <c r="K477" s="12"/>
      <c r="L477" s="17"/>
      <c r="M477" s="48">
        <f>IF(Tabela1[[#This Row],[NM]]="",ROUND(Tabela1[[#This Row],[Valor]]*$O$13,2),Tabela1[[#This Row],[Valor]])</f>
        <v>0</v>
      </c>
    </row>
    <row r="478" spans="1:13" x14ac:dyDescent="0.25">
      <c r="A478"/>
      <c r="B478" s="36" t="s">
        <v>927</v>
      </c>
      <c r="C478" s="2" t="s">
        <v>24</v>
      </c>
      <c r="D478" s="5" t="s">
        <v>103</v>
      </c>
      <c r="E478" s="8" t="s">
        <v>9</v>
      </c>
      <c r="F478" s="11" t="s">
        <v>104</v>
      </c>
      <c r="G478" s="16" t="s">
        <v>105</v>
      </c>
      <c r="H478" s="22">
        <v>0</v>
      </c>
      <c r="I478" s="23" t="s">
        <v>28</v>
      </c>
      <c r="J478" s="20" t="s">
        <v>29</v>
      </c>
      <c r="K478" s="12"/>
      <c r="L478" s="17"/>
      <c r="M478" s="48">
        <f>IF(Tabela1[[#This Row],[NM]]="",ROUND(Tabela1[[#This Row],[Valor]]*$O$13,2),Tabela1[[#This Row],[Valor]])</f>
        <v>0</v>
      </c>
    </row>
    <row r="479" spans="1:13" x14ac:dyDescent="0.25">
      <c r="A479"/>
      <c r="B479" s="36" t="s">
        <v>927</v>
      </c>
      <c r="C479" s="2" t="s">
        <v>24</v>
      </c>
      <c r="D479" s="5" t="s">
        <v>44</v>
      </c>
      <c r="E479" s="8" t="s">
        <v>44</v>
      </c>
      <c r="F479" s="11" t="s">
        <v>45</v>
      </c>
      <c r="G479" s="16" t="s">
        <v>46</v>
      </c>
      <c r="H479" s="22">
        <v>0</v>
      </c>
      <c r="I479" s="23" t="s">
        <v>29</v>
      </c>
      <c r="J479" s="20" t="s">
        <v>29</v>
      </c>
      <c r="K479" s="31"/>
      <c r="L479" s="17"/>
      <c r="M479" s="48">
        <f>IF(Tabela1[[#This Row],[NM]]="",ROUND(Tabela1[[#This Row],[Valor]]*$O$13,2),Tabela1[[#This Row],[Valor]])</f>
        <v>0</v>
      </c>
    </row>
    <row r="480" spans="1:13" x14ac:dyDescent="0.25">
      <c r="A480"/>
      <c r="B480" s="36" t="s">
        <v>930</v>
      </c>
      <c r="C480" s="2" t="s">
        <v>800</v>
      </c>
      <c r="D480" s="5" t="s">
        <v>873</v>
      </c>
      <c r="E480" s="8" t="s">
        <v>880</v>
      </c>
      <c r="F480" s="11" t="s">
        <v>878</v>
      </c>
      <c r="G480" s="16" t="s">
        <v>882</v>
      </c>
      <c r="H480" s="22">
        <v>0</v>
      </c>
      <c r="I480" s="23" t="s">
        <v>37</v>
      </c>
      <c r="J480" s="20" t="s">
        <v>32</v>
      </c>
      <c r="K480" s="31"/>
      <c r="L480" s="17"/>
      <c r="M480" s="48">
        <f>IF(Tabela1[[#This Row],[NM]]="",ROUND(Tabela1[[#This Row],[Valor]]*$O$13,2),Tabela1[[#This Row],[Valor]])</f>
        <v>0</v>
      </c>
    </row>
    <row r="481" spans="1:13" x14ac:dyDescent="0.25">
      <c r="A481"/>
      <c r="B481" s="36" t="s">
        <v>930</v>
      </c>
      <c r="C481" s="2" t="s">
        <v>800</v>
      </c>
      <c r="D481" s="5" t="s">
        <v>873</v>
      </c>
      <c r="E481" s="8" t="s">
        <v>877</v>
      </c>
      <c r="F481" s="11" t="s">
        <v>878</v>
      </c>
      <c r="G481" s="16" t="s">
        <v>882</v>
      </c>
      <c r="H481" s="22">
        <v>0</v>
      </c>
      <c r="I481" s="23" t="s">
        <v>37</v>
      </c>
      <c r="J481" s="32"/>
      <c r="K481" s="31"/>
      <c r="L481" s="17"/>
      <c r="M481" s="48">
        <f>IF(Tabela1[[#This Row],[NM]]="",ROUND(Tabela1[[#This Row],[Valor]]*$O$13,2),Tabela1[[#This Row],[Valor]])</f>
        <v>0</v>
      </c>
    </row>
    <row r="482" spans="1:13" x14ac:dyDescent="0.25">
      <c r="A482"/>
      <c r="B482" s="36" t="s">
        <v>930</v>
      </c>
      <c r="C482" s="2" t="s">
        <v>800</v>
      </c>
      <c r="D482" s="5" t="s">
        <v>810</v>
      </c>
      <c r="E482" s="8" t="s">
        <v>9</v>
      </c>
      <c r="F482" s="11" t="s">
        <v>9</v>
      </c>
      <c r="G482" s="16" t="s">
        <v>825</v>
      </c>
      <c r="H482" s="22">
        <v>0</v>
      </c>
      <c r="I482" s="23" t="s">
        <v>9</v>
      </c>
      <c r="J482" s="20"/>
      <c r="K482" s="12"/>
      <c r="L482" s="17"/>
      <c r="M482" s="48">
        <f>IF(Tabela1[[#This Row],[NM]]="",ROUND(Tabela1[[#This Row],[Valor]]*$O$13,2),Tabela1[[#This Row],[Valor]])</f>
        <v>0</v>
      </c>
    </row>
    <row r="483" spans="1:13" x14ac:dyDescent="0.25">
      <c r="A483"/>
      <c r="B483" s="36" t="s">
        <v>930</v>
      </c>
      <c r="C483" s="2" t="s">
        <v>800</v>
      </c>
      <c r="D483" s="5" t="s">
        <v>873</v>
      </c>
      <c r="E483" s="8" t="s">
        <v>877</v>
      </c>
      <c r="F483" s="11" t="s">
        <v>875</v>
      </c>
      <c r="G483" s="16" t="s">
        <v>888</v>
      </c>
      <c r="H483" s="22">
        <v>0</v>
      </c>
      <c r="I483" s="23" t="s">
        <v>36</v>
      </c>
      <c r="J483" s="32">
        <v>0.25</v>
      </c>
      <c r="K483" s="12"/>
      <c r="L483" s="17"/>
      <c r="M483" s="48">
        <f>IF(Tabela1[[#This Row],[NM]]="",ROUND(Tabela1[[#This Row],[Valor]]*$O$13,2),Tabela1[[#This Row],[Valor]])</f>
        <v>0</v>
      </c>
    </row>
    <row r="484" spans="1:13" x14ac:dyDescent="0.25">
      <c r="A484"/>
      <c r="B484" s="36" t="s">
        <v>931</v>
      </c>
      <c r="C484" s="2" t="s">
        <v>275</v>
      </c>
      <c r="D484" s="5" t="s">
        <v>276</v>
      </c>
      <c r="E484" s="8" t="s">
        <v>284</v>
      </c>
      <c r="F484" s="11" t="s">
        <v>282</v>
      </c>
      <c r="G484" s="16" t="s">
        <v>292</v>
      </c>
      <c r="H484" s="22">
        <v>0</v>
      </c>
      <c r="I484" s="23" t="s">
        <v>29</v>
      </c>
      <c r="J484" s="20" t="s">
        <v>29</v>
      </c>
      <c r="K484" s="31"/>
      <c r="L484" s="17"/>
      <c r="M484" s="48">
        <f>IF(Tabela1[[#This Row],[NM]]="",ROUND(Tabela1[[#This Row],[Valor]]*$O$13,2),Tabela1[[#This Row],[Valor]])</f>
        <v>0</v>
      </c>
    </row>
    <row r="485" spans="1:13" x14ac:dyDescent="0.25">
      <c r="A485"/>
      <c r="B485" s="36" t="s">
        <v>931</v>
      </c>
      <c r="C485" s="2" t="s">
        <v>275</v>
      </c>
      <c r="D485" s="5" t="s">
        <v>320</v>
      </c>
      <c r="E485" s="8" t="s">
        <v>9</v>
      </c>
      <c r="F485" s="11" t="s">
        <v>327</v>
      </c>
      <c r="G485" s="16" t="s">
        <v>328</v>
      </c>
      <c r="H485" s="22">
        <v>0</v>
      </c>
      <c r="I485" s="23" t="s">
        <v>28</v>
      </c>
      <c r="J485" s="20" t="s">
        <v>128</v>
      </c>
      <c r="K485" s="12"/>
      <c r="L485" s="17"/>
      <c r="M485" s="48">
        <f>IF(Tabela1[[#This Row],[NM]]="",ROUND(Tabela1[[#This Row],[Valor]]*$O$13,2),Tabela1[[#This Row],[Valor]])</f>
        <v>0</v>
      </c>
    </row>
    <row r="486" spans="1:13" x14ac:dyDescent="0.25">
      <c r="A486"/>
      <c r="B486" s="36" t="s">
        <v>931</v>
      </c>
      <c r="C486" s="2" t="s">
        <v>275</v>
      </c>
      <c r="D486" s="5" t="s">
        <v>320</v>
      </c>
      <c r="E486" s="8" t="s">
        <v>323</v>
      </c>
      <c r="F486" s="11" t="s">
        <v>321</v>
      </c>
      <c r="G486" s="16" t="s">
        <v>322</v>
      </c>
      <c r="H486" s="22">
        <v>0</v>
      </c>
      <c r="I486" s="23" t="s">
        <v>28</v>
      </c>
      <c r="J486" s="20" t="s">
        <v>65</v>
      </c>
      <c r="K486" s="31"/>
      <c r="L486" s="17"/>
      <c r="M486" s="48">
        <f>IF(Tabela1[[#This Row],[NM]]="",ROUND(Tabela1[[#This Row],[Valor]]*$O$13,2),Tabela1[[#This Row],[Valor]])</f>
        <v>0</v>
      </c>
    </row>
    <row r="487" spans="1:13" x14ac:dyDescent="0.25">
      <c r="A487"/>
      <c r="B487" s="36" t="s">
        <v>931</v>
      </c>
      <c r="C487" s="2" t="s">
        <v>484</v>
      </c>
      <c r="D487" s="5" t="s">
        <v>568</v>
      </c>
      <c r="E487" s="8" t="s">
        <v>9</v>
      </c>
      <c r="F487" s="11" t="s">
        <v>581</v>
      </c>
      <c r="G487" s="16" t="s">
        <v>583</v>
      </c>
      <c r="H487" s="22">
        <v>0</v>
      </c>
      <c r="I487" s="23" t="s">
        <v>28</v>
      </c>
      <c r="J487" s="20" t="s">
        <v>32</v>
      </c>
      <c r="K487" s="12"/>
      <c r="L487" s="17"/>
      <c r="M487" s="48">
        <f>IF(Tabela1[[#This Row],[NM]]="",ROUND(Tabela1[[#This Row],[Valor]]*$O$13,2),Tabela1[[#This Row],[Valor]])</f>
        <v>0</v>
      </c>
    </row>
    <row r="488" spans="1:13" x14ac:dyDescent="0.25">
      <c r="A488"/>
      <c r="B488" s="36" t="s">
        <v>931</v>
      </c>
      <c r="C488" s="2" t="s">
        <v>484</v>
      </c>
      <c r="D488" s="5" t="s">
        <v>528</v>
      </c>
      <c r="E488" s="8" t="s">
        <v>9</v>
      </c>
      <c r="F488" s="11" t="s">
        <v>9</v>
      </c>
      <c r="G488" s="16" t="s">
        <v>538</v>
      </c>
      <c r="H488" s="22">
        <v>0</v>
      </c>
      <c r="I488" s="23" t="s">
        <v>9</v>
      </c>
      <c r="J488" s="20"/>
      <c r="K488" s="12"/>
      <c r="L488" s="17"/>
      <c r="M488" s="48">
        <f>IF(Tabela1[[#This Row],[NM]]="",ROUND(Tabela1[[#This Row],[Valor]]*$O$13,2),Tabela1[[#This Row],[Valor]])</f>
        <v>0</v>
      </c>
    </row>
    <row r="489" spans="1:13" x14ac:dyDescent="0.25">
      <c r="A489"/>
      <c r="B489" s="36" t="s">
        <v>931</v>
      </c>
      <c r="C489" s="2" t="s">
        <v>275</v>
      </c>
      <c r="D489" s="5" t="s">
        <v>320</v>
      </c>
      <c r="E489" s="8" t="s">
        <v>9</v>
      </c>
      <c r="F489" s="11" t="s">
        <v>9</v>
      </c>
      <c r="G489" s="16" t="s">
        <v>329</v>
      </c>
      <c r="H489" s="22">
        <v>0</v>
      </c>
      <c r="I489" s="23" t="s">
        <v>9</v>
      </c>
      <c r="J489" s="20"/>
      <c r="K489" s="12"/>
      <c r="L489" s="17"/>
      <c r="M489" s="48">
        <f>IF(Tabela1[[#This Row],[NM]]="",ROUND(Tabela1[[#This Row],[Valor]]*$O$13,2),Tabela1[[#This Row],[Valor]])</f>
        <v>0</v>
      </c>
    </row>
    <row r="490" spans="1:13" x14ac:dyDescent="0.25">
      <c r="A490"/>
      <c r="B490" s="36" t="s">
        <v>931</v>
      </c>
      <c r="C490" s="2" t="s">
        <v>275</v>
      </c>
      <c r="D490" s="5" t="s">
        <v>312</v>
      </c>
      <c r="E490" s="8" t="s">
        <v>9</v>
      </c>
      <c r="F490" s="11" t="s">
        <v>314</v>
      </c>
      <c r="G490" s="16" t="s">
        <v>315</v>
      </c>
      <c r="H490" s="22">
        <v>0</v>
      </c>
      <c r="I490" s="23" t="s">
        <v>32</v>
      </c>
      <c r="J490" s="20" t="s">
        <v>32</v>
      </c>
      <c r="K490" s="12"/>
      <c r="L490" s="17"/>
      <c r="M490" s="48">
        <f>IF(Tabela1[[#This Row],[NM]]="",ROUND(Tabela1[[#This Row],[Valor]]*$O$13,2),Tabela1[[#This Row],[Valor]])</f>
        <v>0</v>
      </c>
    </row>
    <row r="491" spans="1:13" x14ac:dyDescent="0.25">
      <c r="A491"/>
      <c r="B491" s="36" t="s">
        <v>931</v>
      </c>
      <c r="C491" s="2" t="s">
        <v>275</v>
      </c>
      <c r="D491" s="5" t="s">
        <v>312</v>
      </c>
      <c r="E491" s="8" t="s">
        <v>9</v>
      </c>
      <c r="F491" s="11" t="s">
        <v>314</v>
      </c>
      <c r="G491" s="16" t="s">
        <v>316</v>
      </c>
      <c r="H491" s="22">
        <v>0</v>
      </c>
      <c r="I491" s="23" t="s">
        <v>32</v>
      </c>
      <c r="J491" s="20" t="s">
        <v>32</v>
      </c>
      <c r="K491" s="12"/>
      <c r="L491" s="17"/>
      <c r="M491" s="48">
        <f>IF(Tabela1[[#This Row],[NM]]="",ROUND(Tabela1[[#This Row],[Valor]]*$O$13,2),Tabela1[[#This Row],[Valor]])</f>
        <v>0</v>
      </c>
    </row>
    <row r="492" spans="1:13" x14ac:dyDescent="0.25">
      <c r="A492"/>
      <c r="B492" s="36" t="s">
        <v>931</v>
      </c>
      <c r="C492" s="2" t="s">
        <v>275</v>
      </c>
      <c r="D492" s="5" t="s">
        <v>276</v>
      </c>
      <c r="E492" s="8" t="s">
        <v>9</v>
      </c>
      <c r="F492" s="11" t="s">
        <v>9</v>
      </c>
      <c r="G492" s="16" t="s">
        <v>309</v>
      </c>
      <c r="H492" s="22">
        <v>0</v>
      </c>
      <c r="I492" s="23" t="s">
        <v>9</v>
      </c>
      <c r="J492" s="20"/>
      <c r="K492" s="12"/>
      <c r="L492" s="17"/>
      <c r="M492" s="48">
        <f>IF(Tabela1[[#This Row],[NM]]="",ROUND(Tabela1[[#This Row],[Valor]]*$O$13,2),Tabela1[[#This Row],[Valor]])</f>
        <v>0</v>
      </c>
    </row>
    <row r="493" spans="1:13" x14ac:dyDescent="0.25">
      <c r="A493"/>
      <c r="B493" s="36" t="s">
        <v>931</v>
      </c>
      <c r="C493" s="2" t="s">
        <v>275</v>
      </c>
      <c r="D493" s="5" t="s">
        <v>312</v>
      </c>
      <c r="E493" s="8" t="s">
        <v>9</v>
      </c>
      <c r="F493" s="11" t="s">
        <v>317</v>
      </c>
      <c r="G493" s="16" t="s">
        <v>318</v>
      </c>
      <c r="H493" s="22">
        <v>0</v>
      </c>
      <c r="I493" s="23" t="s">
        <v>302</v>
      </c>
      <c r="J493" s="20" t="s">
        <v>128</v>
      </c>
      <c r="K493" s="12"/>
      <c r="L493" s="17"/>
      <c r="M493" s="48">
        <f>IF(Tabela1[[#This Row],[NM]]="",ROUND(Tabela1[[#This Row],[Valor]]*$O$13,2),Tabela1[[#This Row],[Valor]])</f>
        <v>0</v>
      </c>
    </row>
    <row r="494" spans="1:13" x14ac:dyDescent="0.25">
      <c r="A494"/>
      <c r="B494" s="36" t="s">
        <v>931</v>
      </c>
      <c r="C494" s="2" t="s">
        <v>275</v>
      </c>
      <c r="D494" s="5" t="s">
        <v>312</v>
      </c>
      <c r="E494" s="8" t="s">
        <v>9</v>
      </c>
      <c r="F494" s="11" t="s">
        <v>317</v>
      </c>
      <c r="G494" s="16" t="s">
        <v>319</v>
      </c>
      <c r="H494" s="22">
        <v>0</v>
      </c>
      <c r="I494" s="23" t="s">
        <v>302</v>
      </c>
      <c r="J494" s="20" t="s">
        <v>128</v>
      </c>
      <c r="K494" s="12"/>
      <c r="L494" s="17"/>
      <c r="M494" s="48">
        <f>IF(Tabela1[[#This Row],[NM]]="",ROUND(Tabela1[[#This Row],[Valor]]*$O$13,2),Tabela1[[#This Row],[Valor]])</f>
        <v>0</v>
      </c>
    </row>
    <row r="495" spans="1:13" x14ac:dyDescent="0.25">
      <c r="A495"/>
      <c r="B495" s="36" t="s">
        <v>931</v>
      </c>
      <c r="C495" s="2" t="s">
        <v>275</v>
      </c>
      <c r="D495" s="5" t="s">
        <v>320</v>
      </c>
      <c r="E495" s="8" t="s">
        <v>339</v>
      </c>
      <c r="F495" s="11" t="s">
        <v>336</v>
      </c>
      <c r="G495" s="16" t="s">
        <v>337</v>
      </c>
      <c r="H495" s="22">
        <v>0</v>
      </c>
      <c r="I495" s="23" t="s">
        <v>338</v>
      </c>
      <c r="J495" s="20" t="s">
        <v>36</v>
      </c>
      <c r="K495" s="31"/>
      <c r="L495" s="17"/>
      <c r="M495" s="48">
        <f>IF(Tabela1[[#This Row],[NM]]="",ROUND(Tabela1[[#This Row],[Valor]]*$O$13,2),Tabela1[[#This Row],[Valor]])</f>
        <v>0</v>
      </c>
    </row>
    <row r="496" spans="1:13" x14ac:dyDescent="0.25">
      <c r="A496"/>
      <c r="B496" s="36" t="s">
        <v>931</v>
      </c>
      <c r="C496" s="2" t="s">
        <v>275</v>
      </c>
      <c r="D496" s="5" t="s">
        <v>276</v>
      </c>
      <c r="E496" s="8" t="s">
        <v>284</v>
      </c>
      <c r="F496" s="11" t="s">
        <v>282</v>
      </c>
      <c r="G496" s="16" t="s">
        <v>289</v>
      </c>
      <c r="H496" s="22">
        <v>0</v>
      </c>
      <c r="I496" s="23" t="s">
        <v>29</v>
      </c>
      <c r="J496" s="20" t="s">
        <v>29</v>
      </c>
      <c r="K496" s="31"/>
      <c r="L496" s="17"/>
      <c r="M496" s="48">
        <f>IF(Tabela1[[#This Row],[NM]]="",ROUND(Tabela1[[#This Row],[Valor]]*$O$13,2),Tabela1[[#This Row],[Valor]])</f>
        <v>0</v>
      </c>
    </row>
    <row r="497" spans="1:13" x14ac:dyDescent="0.25">
      <c r="A497"/>
      <c r="B497" s="36" t="s">
        <v>931</v>
      </c>
      <c r="C497" s="2" t="s">
        <v>275</v>
      </c>
      <c r="D497" s="5" t="s">
        <v>276</v>
      </c>
      <c r="E497" s="8" t="s">
        <v>284</v>
      </c>
      <c r="F497" s="11" t="s">
        <v>282</v>
      </c>
      <c r="G497" s="16" t="s">
        <v>283</v>
      </c>
      <c r="H497" s="22">
        <v>0</v>
      </c>
      <c r="I497" s="23" t="s">
        <v>29</v>
      </c>
      <c r="J497" s="20" t="s">
        <v>29</v>
      </c>
      <c r="K497" s="31"/>
      <c r="L497" s="17"/>
      <c r="M497" s="48">
        <f>IF(Tabela1[[#This Row],[NM]]="",ROUND(Tabela1[[#This Row],[Valor]]*$O$13,2),Tabela1[[#This Row],[Valor]])</f>
        <v>0</v>
      </c>
    </row>
    <row r="498" spans="1:13" x14ac:dyDescent="0.25">
      <c r="A498"/>
      <c r="B498" s="36" t="s">
        <v>931</v>
      </c>
      <c r="C498" s="2" t="s">
        <v>275</v>
      </c>
      <c r="D498" s="5" t="s">
        <v>276</v>
      </c>
      <c r="E498" s="8" t="s">
        <v>284</v>
      </c>
      <c r="F498" s="11" t="s">
        <v>282</v>
      </c>
      <c r="G498" s="16" t="s">
        <v>306</v>
      </c>
      <c r="H498" s="22">
        <v>0</v>
      </c>
      <c r="I498" s="23" t="s">
        <v>29</v>
      </c>
      <c r="J498" s="20" t="s">
        <v>29</v>
      </c>
      <c r="K498" s="31"/>
      <c r="L498" s="17"/>
      <c r="M498" s="48">
        <f>IF(Tabela1[[#This Row],[NM]]="",ROUND(Tabela1[[#This Row],[Valor]]*$O$13,2),Tabela1[[#This Row],[Valor]])</f>
        <v>0</v>
      </c>
    </row>
    <row r="499" spans="1:13" x14ac:dyDescent="0.25">
      <c r="A499"/>
      <c r="B499" s="36" t="s">
        <v>931</v>
      </c>
      <c r="C499" s="2" t="s">
        <v>275</v>
      </c>
      <c r="D499" s="5" t="s">
        <v>276</v>
      </c>
      <c r="E499" s="8" t="s">
        <v>284</v>
      </c>
      <c r="F499" s="11" t="s">
        <v>287</v>
      </c>
      <c r="G499" s="16" t="s">
        <v>288</v>
      </c>
      <c r="H499" s="22">
        <v>0</v>
      </c>
      <c r="I499" s="23" t="s">
        <v>32</v>
      </c>
      <c r="J499" s="20" t="s">
        <v>32</v>
      </c>
      <c r="K499" s="31"/>
      <c r="L499" s="17"/>
      <c r="M499" s="48">
        <f>IF(Tabela1[[#This Row],[NM]]="",ROUND(Tabela1[[#This Row],[Valor]]*$O$13,2),Tabela1[[#This Row],[Valor]])</f>
        <v>0</v>
      </c>
    </row>
    <row r="500" spans="1:13" x14ac:dyDescent="0.25">
      <c r="A500"/>
      <c r="B500" s="36" t="s">
        <v>931</v>
      </c>
      <c r="C500" s="2" t="s">
        <v>275</v>
      </c>
      <c r="D500" s="5" t="s">
        <v>276</v>
      </c>
      <c r="E500" s="8" t="s">
        <v>9</v>
      </c>
      <c r="F500" s="11" t="s">
        <v>307</v>
      </c>
      <c r="G500" s="16" t="s">
        <v>308</v>
      </c>
      <c r="H500" s="22">
        <v>0</v>
      </c>
      <c r="I500" s="23" t="s">
        <v>52</v>
      </c>
      <c r="J500" s="20" t="s">
        <v>52</v>
      </c>
      <c r="K500" s="12"/>
      <c r="L500" s="17"/>
      <c r="M500" s="48">
        <f>IF(Tabela1[[#This Row],[NM]]="",ROUND(Tabela1[[#This Row],[Valor]]*$O$13,2),Tabela1[[#This Row],[Valor]])</f>
        <v>0</v>
      </c>
    </row>
    <row r="501" spans="1:13" x14ac:dyDescent="0.25">
      <c r="A501"/>
      <c r="B501" s="36" t="s">
        <v>931</v>
      </c>
      <c r="C501" s="2" t="s">
        <v>275</v>
      </c>
      <c r="D501" s="5" t="s">
        <v>312</v>
      </c>
      <c r="E501" s="8" t="s">
        <v>9</v>
      </c>
      <c r="F501" s="11" t="s">
        <v>313</v>
      </c>
      <c r="G501" s="16" t="s">
        <v>308</v>
      </c>
      <c r="H501" s="22">
        <v>0</v>
      </c>
      <c r="I501" s="23" t="s">
        <v>52</v>
      </c>
      <c r="J501" s="20" t="s">
        <v>52</v>
      </c>
      <c r="K501" s="12"/>
      <c r="L501" s="17"/>
      <c r="M501" s="48">
        <f>IF(Tabela1[[#This Row],[NM]]="",ROUND(Tabela1[[#This Row],[Valor]]*$O$13,2),Tabela1[[#This Row],[Valor]])</f>
        <v>0</v>
      </c>
    </row>
    <row r="502" spans="1:13" x14ac:dyDescent="0.25">
      <c r="A502"/>
      <c r="B502" s="36" t="s">
        <v>928</v>
      </c>
      <c r="C502" s="2" t="s">
        <v>800</v>
      </c>
      <c r="D502" s="5" t="s">
        <v>810</v>
      </c>
      <c r="E502" s="8" t="s">
        <v>813</v>
      </c>
      <c r="F502" s="11" t="s">
        <v>811</v>
      </c>
      <c r="G502" s="16" t="s">
        <v>820</v>
      </c>
      <c r="H502" s="22">
        <v>0</v>
      </c>
      <c r="I502" s="23" t="s">
        <v>243</v>
      </c>
      <c r="J502" s="20" t="s">
        <v>243</v>
      </c>
      <c r="K502" s="31"/>
      <c r="L502" s="17"/>
      <c r="M502" s="48">
        <f>IF(Tabela1[[#This Row],[NM]]="",ROUND(Tabela1[[#This Row],[Valor]]*$O$13,2),Tabela1[[#This Row],[Valor]])</f>
        <v>0</v>
      </c>
    </row>
    <row r="503" spans="1:13" x14ac:dyDescent="0.25">
      <c r="A503"/>
      <c r="B503" s="36" t="s">
        <v>928</v>
      </c>
      <c r="C503" s="2" t="s">
        <v>800</v>
      </c>
      <c r="D503" s="5" t="s">
        <v>861</v>
      </c>
      <c r="E503" s="8" t="s">
        <v>864</v>
      </c>
      <c r="F503" s="11" t="s">
        <v>862</v>
      </c>
      <c r="G503" s="16" t="s">
        <v>869</v>
      </c>
      <c r="H503" s="22">
        <v>0</v>
      </c>
      <c r="I503" s="23" t="s">
        <v>32</v>
      </c>
      <c r="J503" s="20" t="s">
        <v>32</v>
      </c>
      <c r="K503" s="31"/>
      <c r="L503" s="17"/>
      <c r="M503" s="48">
        <f>IF(Tabela1[[#This Row],[NM]]="",ROUND(Tabela1[[#This Row],[Valor]]*$O$13,2),Tabela1[[#This Row],[Valor]])</f>
        <v>0</v>
      </c>
    </row>
    <row r="504" spans="1:13" x14ac:dyDescent="0.25">
      <c r="A504"/>
      <c r="B504" s="36" t="s">
        <v>928</v>
      </c>
      <c r="C504" s="2" t="s">
        <v>800</v>
      </c>
      <c r="D504" s="5" t="s">
        <v>810</v>
      </c>
      <c r="E504" s="8" t="s">
        <v>813</v>
      </c>
      <c r="F504" s="11" t="s">
        <v>814</v>
      </c>
      <c r="G504" s="16" t="s">
        <v>815</v>
      </c>
      <c r="H504" s="22">
        <v>0</v>
      </c>
      <c r="I504" s="23" t="s">
        <v>128</v>
      </c>
      <c r="J504" s="20"/>
      <c r="K504" s="31"/>
      <c r="L504" s="17"/>
      <c r="M504" s="48">
        <f>IF(Tabela1[[#This Row],[NM]]="",ROUND(Tabela1[[#This Row],[Valor]]*$O$13,2),Tabela1[[#This Row],[Valor]])</f>
        <v>0</v>
      </c>
    </row>
    <row r="505" spans="1:13" x14ac:dyDescent="0.25">
      <c r="A505"/>
      <c r="B505" s="36" t="s">
        <v>928</v>
      </c>
      <c r="C505" s="2" t="s">
        <v>800</v>
      </c>
      <c r="D505" s="5" t="s">
        <v>801</v>
      </c>
      <c r="E505" s="8" t="s">
        <v>9</v>
      </c>
      <c r="F505" s="11" t="s">
        <v>802</v>
      </c>
      <c r="G505" s="16" t="s">
        <v>806</v>
      </c>
      <c r="H505" s="22">
        <v>0</v>
      </c>
      <c r="I505" s="23" t="s">
        <v>32</v>
      </c>
      <c r="J505" s="20" t="s">
        <v>32</v>
      </c>
      <c r="K505" s="12"/>
      <c r="L505" s="17"/>
      <c r="M505" s="48">
        <f>IF(Tabela1[[#This Row],[NM]]="",ROUND(Tabela1[[#This Row],[Valor]]*$O$13,2),Tabela1[[#This Row],[Valor]])</f>
        <v>0</v>
      </c>
    </row>
    <row r="506" spans="1:13" x14ac:dyDescent="0.25">
      <c r="A506"/>
      <c r="B506" s="36" t="s">
        <v>928</v>
      </c>
      <c r="C506" s="2" t="s">
        <v>800</v>
      </c>
      <c r="D506" s="5" t="s">
        <v>801</v>
      </c>
      <c r="E506" s="8" t="s">
        <v>9</v>
      </c>
      <c r="F506" s="11" t="s">
        <v>807</v>
      </c>
      <c r="G506" s="16" t="s">
        <v>808</v>
      </c>
      <c r="H506" s="22">
        <v>0</v>
      </c>
      <c r="I506" s="23" t="s">
        <v>28</v>
      </c>
      <c r="J506" s="20" t="s">
        <v>128</v>
      </c>
      <c r="K506" s="12"/>
      <c r="L506" s="17"/>
      <c r="M506" s="48">
        <f>IF(Tabela1[[#This Row],[NM]]="",ROUND(Tabela1[[#This Row],[Valor]]*$O$13,2),Tabela1[[#This Row],[Valor]])</f>
        <v>0</v>
      </c>
    </row>
    <row r="507" spans="1:13" x14ac:dyDescent="0.25">
      <c r="A507"/>
      <c r="B507" s="36" t="s">
        <v>928</v>
      </c>
      <c r="C507" s="2" t="s">
        <v>800</v>
      </c>
      <c r="D507" s="5" t="s">
        <v>801</v>
      </c>
      <c r="E507" s="8" t="s">
        <v>9</v>
      </c>
      <c r="F507" s="11" t="s">
        <v>802</v>
      </c>
      <c r="G507" s="16" t="s">
        <v>804</v>
      </c>
      <c r="H507" s="22">
        <v>0</v>
      </c>
      <c r="I507" s="23" t="s">
        <v>32</v>
      </c>
      <c r="J507" s="20" t="s">
        <v>32</v>
      </c>
      <c r="K507" s="12"/>
      <c r="L507" s="17"/>
      <c r="M507" s="48">
        <f>IF(Tabela1[[#This Row],[NM]]="",ROUND(Tabela1[[#This Row],[Valor]]*$O$13,2),Tabela1[[#This Row],[Valor]])</f>
        <v>0</v>
      </c>
    </row>
    <row r="508" spans="1:13" x14ac:dyDescent="0.25">
      <c r="A508"/>
      <c r="B508" s="36" t="s">
        <v>928</v>
      </c>
      <c r="C508" s="2" t="s">
        <v>800</v>
      </c>
      <c r="D508" s="5" t="s">
        <v>895</v>
      </c>
      <c r="E508" s="8" t="s">
        <v>9</v>
      </c>
      <c r="F508" s="11" t="s">
        <v>9</v>
      </c>
      <c r="G508" s="16" t="s">
        <v>908</v>
      </c>
      <c r="H508" s="22">
        <v>0</v>
      </c>
      <c r="I508" s="23" t="s">
        <v>9</v>
      </c>
      <c r="J508" s="20"/>
      <c r="K508" s="12"/>
      <c r="L508" s="17"/>
      <c r="M508" s="48">
        <f>IF(Tabela1[[#This Row],[NM]]="",ROUND(Tabela1[[#This Row],[Valor]]*$O$13,2),Tabela1[[#This Row],[Valor]])</f>
        <v>0</v>
      </c>
    </row>
    <row r="509" spans="1:13" x14ac:dyDescent="0.25">
      <c r="A509"/>
      <c r="B509" s="36" t="s">
        <v>928</v>
      </c>
      <c r="C509" s="2" t="s">
        <v>800</v>
      </c>
      <c r="D509" s="5" t="s">
        <v>861</v>
      </c>
      <c r="E509" s="8" t="s">
        <v>864</v>
      </c>
      <c r="F509" s="11" t="s">
        <v>862</v>
      </c>
      <c r="G509" s="16" t="s">
        <v>863</v>
      </c>
      <c r="H509" s="22">
        <v>0</v>
      </c>
      <c r="I509" s="23" t="s">
        <v>32</v>
      </c>
      <c r="J509" s="20" t="s">
        <v>32</v>
      </c>
      <c r="K509" s="12"/>
      <c r="L509" s="17"/>
      <c r="M509" s="48">
        <f>IF(Tabela1[[#This Row],[NM]]="",ROUND(Tabela1[[#This Row],[Valor]]*$O$13,2),Tabela1[[#This Row],[Valor]])</f>
        <v>0</v>
      </c>
    </row>
    <row r="510" spans="1:13" x14ac:dyDescent="0.25">
      <c r="A510"/>
      <c r="B510" s="36" t="s">
        <v>928</v>
      </c>
      <c r="C510" s="2" t="s">
        <v>800</v>
      </c>
      <c r="D510" s="5" t="s">
        <v>895</v>
      </c>
      <c r="E510" s="8" t="s">
        <v>9</v>
      </c>
      <c r="F510" s="11" t="s">
        <v>9</v>
      </c>
      <c r="G510" s="16" t="s">
        <v>900</v>
      </c>
      <c r="H510" s="22">
        <v>0</v>
      </c>
      <c r="I510" s="23" t="s">
        <v>9</v>
      </c>
      <c r="J510" s="20"/>
      <c r="K510" s="12"/>
      <c r="L510" s="17"/>
      <c r="M510" s="48">
        <f>IF(Tabela1[[#This Row],[NM]]="",ROUND(Tabela1[[#This Row],[Valor]]*$O$13,2),Tabela1[[#This Row],[Valor]])</f>
        <v>0</v>
      </c>
    </row>
    <row r="511" spans="1:13" x14ac:dyDescent="0.25">
      <c r="A511"/>
      <c r="B511" s="36" t="s">
        <v>928</v>
      </c>
      <c r="C511" s="2" t="s">
        <v>800</v>
      </c>
      <c r="D511" s="5" t="s">
        <v>801</v>
      </c>
      <c r="E511" s="8" t="s">
        <v>9</v>
      </c>
      <c r="F511" s="11" t="s">
        <v>802</v>
      </c>
      <c r="G511" s="16" t="s">
        <v>805</v>
      </c>
      <c r="H511" s="22">
        <v>0</v>
      </c>
      <c r="I511" s="23" t="s">
        <v>32</v>
      </c>
      <c r="J511" s="20" t="s">
        <v>32</v>
      </c>
      <c r="K511" s="12"/>
      <c r="L511" s="17"/>
      <c r="M511" s="48">
        <f>IF(Tabela1[[#This Row],[NM]]="",ROUND(Tabela1[[#This Row],[Valor]]*$O$13,2),Tabela1[[#This Row],[Valor]])</f>
        <v>0</v>
      </c>
    </row>
    <row r="512" spans="1:13" x14ac:dyDescent="0.25">
      <c r="A512"/>
      <c r="B512" s="36" t="s">
        <v>928</v>
      </c>
      <c r="C512" s="2" t="s">
        <v>800</v>
      </c>
      <c r="D512" s="5" t="s">
        <v>861</v>
      </c>
      <c r="E512" s="8" t="s">
        <v>9</v>
      </c>
      <c r="F512" s="11" t="s">
        <v>871</v>
      </c>
      <c r="G512" s="16" t="s">
        <v>872</v>
      </c>
      <c r="H512" s="22">
        <v>0</v>
      </c>
      <c r="I512" s="33">
        <v>0</v>
      </c>
      <c r="J512" s="32">
        <v>1</v>
      </c>
      <c r="K512" s="31"/>
      <c r="L512" s="17"/>
      <c r="M512" s="48">
        <f>IF(Tabela1[[#This Row],[NM]]="",ROUND(Tabela1[[#This Row],[Valor]]*$O$13,2),Tabela1[[#This Row],[Valor]])</f>
        <v>0</v>
      </c>
    </row>
    <row r="513" spans="1:13" x14ac:dyDescent="0.25">
      <c r="A513"/>
      <c r="B513" s="36" t="s">
        <v>928</v>
      </c>
      <c r="C513" s="2" t="s">
        <v>800</v>
      </c>
      <c r="D513" s="5" t="s">
        <v>861</v>
      </c>
      <c r="E513" s="8" t="s">
        <v>864</v>
      </c>
      <c r="F513" s="11" t="s">
        <v>862</v>
      </c>
      <c r="G513" s="16" t="s">
        <v>870</v>
      </c>
      <c r="H513" s="22">
        <v>0</v>
      </c>
      <c r="I513" s="23" t="s">
        <v>32</v>
      </c>
      <c r="J513" s="20" t="s">
        <v>32</v>
      </c>
      <c r="K513" s="12"/>
      <c r="L513" s="17"/>
      <c r="M513" s="48">
        <f>IF(Tabela1[[#This Row],[NM]]="",ROUND(Tabela1[[#This Row],[Valor]]*$O$13,2),Tabela1[[#This Row],[Valor]])</f>
        <v>0</v>
      </c>
    </row>
    <row r="514" spans="1:13" x14ac:dyDescent="0.25">
      <c r="A514"/>
      <c r="B514" s="36" t="s">
        <v>928</v>
      </c>
      <c r="C514" s="2" t="s">
        <v>800</v>
      </c>
      <c r="D514" s="5" t="s">
        <v>810</v>
      </c>
      <c r="E514" s="8" t="s">
        <v>822</v>
      </c>
      <c r="F514" s="11" t="s">
        <v>821</v>
      </c>
      <c r="G514" s="16" t="s">
        <v>822</v>
      </c>
      <c r="H514" s="22">
        <v>0</v>
      </c>
      <c r="I514" s="23" t="s">
        <v>29</v>
      </c>
      <c r="J514" s="20" t="s">
        <v>29</v>
      </c>
      <c r="K514" s="31"/>
      <c r="L514" s="17"/>
      <c r="M514" s="48">
        <f>IF(Tabela1[[#This Row],[NM]]="",ROUND(Tabela1[[#This Row],[Valor]]*$O$13,2),Tabela1[[#This Row],[Valor]])</f>
        <v>0</v>
      </c>
    </row>
    <row r="515" spans="1:13" x14ac:dyDescent="0.25">
      <c r="A515"/>
      <c r="B515" s="36" t="s">
        <v>928</v>
      </c>
      <c r="C515" s="2" t="s">
        <v>800</v>
      </c>
      <c r="D515" s="5" t="s">
        <v>895</v>
      </c>
      <c r="E515" s="8" t="s">
        <v>898</v>
      </c>
      <c r="F515" s="11" t="s">
        <v>896</v>
      </c>
      <c r="G515" s="16" t="s">
        <v>897</v>
      </c>
      <c r="H515" s="22">
        <v>0</v>
      </c>
      <c r="I515" s="23" t="s">
        <v>65</v>
      </c>
      <c r="J515" s="20" t="s">
        <v>128</v>
      </c>
      <c r="K515" s="31"/>
      <c r="L515" s="17"/>
      <c r="M515" s="48">
        <f>IF(Tabela1[[#This Row],[NM]]="",ROUND(Tabela1[[#This Row],[Valor]]*$O$13,2),Tabela1[[#This Row],[Valor]])</f>
        <v>0</v>
      </c>
    </row>
    <row r="516" spans="1:13" x14ac:dyDescent="0.25">
      <c r="A516"/>
      <c r="B516" s="36" t="s">
        <v>928</v>
      </c>
      <c r="C516" s="2" t="s">
        <v>800</v>
      </c>
      <c r="D516" s="5" t="s">
        <v>801</v>
      </c>
      <c r="E516" s="8" t="s">
        <v>9</v>
      </c>
      <c r="F516" s="11" t="s">
        <v>802</v>
      </c>
      <c r="G516" s="16" t="s">
        <v>803</v>
      </c>
      <c r="H516" s="22">
        <v>0</v>
      </c>
      <c r="I516" s="23" t="s">
        <v>32</v>
      </c>
      <c r="J516" s="20" t="s">
        <v>32</v>
      </c>
      <c r="K516" s="12"/>
      <c r="L516" s="17"/>
      <c r="M516" s="48">
        <f>IF(Tabela1[[#This Row],[NM]]="",ROUND(Tabela1[[#This Row],[Valor]]*$O$13,2),Tabela1[[#This Row],[Valor]])</f>
        <v>0</v>
      </c>
    </row>
    <row r="517" spans="1:13" x14ac:dyDescent="0.25">
      <c r="A517"/>
      <c r="B517" s="36" t="s">
        <v>926</v>
      </c>
      <c r="C517" s="2" t="s">
        <v>602</v>
      </c>
      <c r="D517" s="5" t="s">
        <v>627</v>
      </c>
      <c r="E517" s="8" t="s">
        <v>9</v>
      </c>
      <c r="F517" s="11" t="s">
        <v>662</v>
      </c>
      <c r="G517" s="16" t="s">
        <v>663</v>
      </c>
      <c r="H517" s="22">
        <v>0</v>
      </c>
      <c r="I517" s="23" t="s">
        <v>28</v>
      </c>
      <c r="J517" s="20" t="s">
        <v>65</v>
      </c>
      <c r="K517" s="31">
        <v>0.2</v>
      </c>
      <c r="L517" s="17" t="s">
        <v>934</v>
      </c>
      <c r="M517" s="48">
        <f>IF(Tabela1[[#This Row],[NM]]="",ROUND(Tabela1[[#This Row],[Valor]]*$O$13,2),Tabela1[[#This Row],[Valor]])</f>
        <v>0</v>
      </c>
    </row>
    <row r="518" spans="1:13" x14ac:dyDescent="0.25">
      <c r="A518"/>
      <c r="B518" s="36" t="s">
        <v>926</v>
      </c>
      <c r="C518" s="2" t="s">
        <v>602</v>
      </c>
      <c r="D518" s="5" t="s">
        <v>627</v>
      </c>
      <c r="E518" s="8" t="s">
        <v>660</v>
      </c>
      <c r="F518" s="11" t="s">
        <v>658</v>
      </c>
      <c r="G518" s="16" t="s">
        <v>666</v>
      </c>
      <c r="H518" s="22">
        <v>0</v>
      </c>
      <c r="I518" s="23" t="s">
        <v>128</v>
      </c>
      <c r="J518" s="20"/>
      <c r="K518" s="31">
        <v>0.25</v>
      </c>
      <c r="L518" s="17" t="s">
        <v>934</v>
      </c>
      <c r="M518" s="48">
        <f>IF(Tabela1[[#This Row],[NM]]="",ROUND(Tabela1[[#This Row],[Valor]]*$O$13,2),Tabela1[[#This Row],[Valor]])</f>
        <v>0</v>
      </c>
    </row>
    <row r="519" spans="1:13" x14ac:dyDescent="0.25">
      <c r="A519"/>
      <c r="B519" s="36" t="s">
        <v>926</v>
      </c>
      <c r="C519" s="2" t="s">
        <v>602</v>
      </c>
      <c r="D519" s="5" t="s">
        <v>627</v>
      </c>
      <c r="E519" s="8" t="s">
        <v>660</v>
      </c>
      <c r="F519" s="11" t="s">
        <v>664</v>
      </c>
      <c r="G519" s="16" t="s">
        <v>665</v>
      </c>
      <c r="H519" s="22">
        <v>0</v>
      </c>
      <c r="I519" s="23" t="s">
        <v>28</v>
      </c>
      <c r="J519" s="20" t="s">
        <v>32</v>
      </c>
      <c r="K519" s="31">
        <v>0.25</v>
      </c>
      <c r="L519" s="17" t="s">
        <v>934</v>
      </c>
      <c r="M519" s="48">
        <f>IF(Tabela1[[#This Row],[NM]]="",ROUND(Tabela1[[#This Row],[Valor]]*$O$13,2),Tabela1[[#This Row],[Valor]])</f>
        <v>0</v>
      </c>
    </row>
    <row r="520" spans="1:13" x14ac:dyDescent="0.25">
      <c r="A520"/>
      <c r="B520" s="36" t="s">
        <v>926</v>
      </c>
      <c r="C520" s="2" t="s">
        <v>602</v>
      </c>
      <c r="D520" s="5" t="s">
        <v>685</v>
      </c>
      <c r="E520" s="8" t="s">
        <v>688</v>
      </c>
      <c r="F520" s="11" t="s">
        <v>686</v>
      </c>
      <c r="G520" s="16" t="s">
        <v>690</v>
      </c>
      <c r="H520" s="22">
        <v>0</v>
      </c>
      <c r="I520" s="23" t="s">
        <v>32</v>
      </c>
      <c r="J520" s="32">
        <v>0.25</v>
      </c>
      <c r="K520" s="31">
        <v>0.25</v>
      </c>
      <c r="L520" s="17" t="s">
        <v>934</v>
      </c>
      <c r="M520" s="48">
        <f>IF(Tabela1[[#This Row],[NM]]="",ROUND(Tabela1[[#This Row],[Valor]]*$O$13,2),Tabela1[[#This Row],[Valor]])</f>
        <v>0</v>
      </c>
    </row>
    <row r="521" spans="1:13" x14ac:dyDescent="0.25">
      <c r="A521"/>
      <c r="B521" s="36" t="s">
        <v>926</v>
      </c>
      <c r="C521" s="2" t="s">
        <v>602</v>
      </c>
      <c r="D521" s="5" t="s">
        <v>685</v>
      </c>
      <c r="E521" s="8" t="s">
        <v>688</v>
      </c>
      <c r="F521" s="11" t="s">
        <v>686</v>
      </c>
      <c r="G521" s="16" t="s">
        <v>687</v>
      </c>
      <c r="H521" s="22">
        <v>0</v>
      </c>
      <c r="I521" s="23" t="s">
        <v>32</v>
      </c>
      <c r="J521" s="32">
        <v>0.25</v>
      </c>
      <c r="K521" s="31">
        <v>0.25</v>
      </c>
      <c r="L521" s="17" t="s">
        <v>934</v>
      </c>
      <c r="M521" s="48">
        <f>IF(Tabela1[[#This Row],[NM]]="",ROUND(Tabela1[[#This Row],[Valor]]*$O$13,2),Tabela1[[#This Row],[Valor]])</f>
        <v>0</v>
      </c>
    </row>
    <row r="522" spans="1:13" x14ac:dyDescent="0.25">
      <c r="A522"/>
      <c r="B522" s="36" t="s">
        <v>926</v>
      </c>
      <c r="C522" s="2" t="s">
        <v>602</v>
      </c>
      <c r="D522" s="5" t="s">
        <v>627</v>
      </c>
      <c r="E522" s="8" t="s">
        <v>660</v>
      </c>
      <c r="F522" s="11" t="s">
        <v>669</v>
      </c>
      <c r="G522" s="16" t="s">
        <v>670</v>
      </c>
      <c r="H522" s="22">
        <v>0</v>
      </c>
      <c r="I522" s="23" t="s">
        <v>28</v>
      </c>
      <c r="J522" s="20" t="s">
        <v>671</v>
      </c>
      <c r="K522" s="31">
        <v>0.25</v>
      </c>
      <c r="L522" s="17" t="s">
        <v>934</v>
      </c>
      <c r="M522" s="48">
        <f>IF(Tabela1[[#This Row],[NM]]="",ROUND(Tabela1[[#This Row],[Valor]]*$O$13,2),Tabela1[[#This Row],[Valor]])</f>
        <v>0</v>
      </c>
    </row>
    <row r="523" spans="1:13" x14ac:dyDescent="0.25">
      <c r="A523"/>
      <c r="B523" s="36" t="s">
        <v>923</v>
      </c>
      <c r="C523" s="2" t="s">
        <v>758</v>
      </c>
      <c r="D523" s="5" t="s">
        <v>759</v>
      </c>
      <c r="E523" s="8" t="s">
        <v>763</v>
      </c>
      <c r="F523" s="11" t="s">
        <v>760</v>
      </c>
      <c r="G523" s="16" t="s">
        <v>769</v>
      </c>
      <c r="H523" s="22">
        <v>0</v>
      </c>
      <c r="I523" s="23" t="s">
        <v>32</v>
      </c>
      <c r="J523" s="32">
        <v>0.25</v>
      </c>
      <c r="K523" s="31">
        <v>0.25</v>
      </c>
      <c r="L523" s="17" t="s">
        <v>934</v>
      </c>
      <c r="M523" s="48">
        <f>IF(Tabela1[[#This Row],[NM]]="",ROUND(Tabela1[[#This Row],[Valor]]*$O$13,2),Tabela1[[#This Row],[Valor]])</f>
        <v>0</v>
      </c>
    </row>
    <row r="524" spans="1:13" x14ac:dyDescent="0.25">
      <c r="A524"/>
      <c r="B524" s="36" t="s">
        <v>923</v>
      </c>
      <c r="C524" s="2" t="s">
        <v>758</v>
      </c>
      <c r="D524" s="5" t="s">
        <v>759</v>
      </c>
      <c r="E524" s="8" t="s">
        <v>762</v>
      </c>
      <c r="F524" s="11" t="s">
        <v>760</v>
      </c>
      <c r="G524" s="16" t="s">
        <v>769</v>
      </c>
      <c r="H524" s="22">
        <v>0</v>
      </c>
      <c r="I524" s="23" t="s">
        <v>32</v>
      </c>
      <c r="J524" s="32">
        <v>0.25</v>
      </c>
      <c r="K524" s="31">
        <v>0.25</v>
      </c>
      <c r="L524" s="17" t="s">
        <v>934</v>
      </c>
      <c r="M524" s="48">
        <f>IF(Tabela1[[#This Row],[NM]]="",ROUND(Tabela1[[#This Row],[Valor]]*$O$13,2),Tabela1[[#This Row],[Valor]])</f>
        <v>0</v>
      </c>
    </row>
    <row r="525" spans="1:13" x14ac:dyDescent="0.25">
      <c r="A525"/>
      <c r="B525" s="36" t="s">
        <v>923</v>
      </c>
      <c r="C525" s="2" t="s">
        <v>758</v>
      </c>
      <c r="D525" s="5" t="s">
        <v>759</v>
      </c>
      <c r="E525" s="8" t="s">
        <v>763</v>
      </c>
      <c r="F525" s="11" t="s">
        <v>760</v>
      </c>
      <c r="G525" s="16" t="s">
        <v>770</v>
      </c>
      <c r="H525" s="22">
        <v>0</v>
      </c>
      <c r="I525" s="23" t="s">
        <v>32</v>
      </c>
      <c r="J525" s="32">
        <v>0.25</v>
      </c>
      <c r="K525" s="31">
        <v>0.25</v>
      </c>
      <c r="L525" s="17" t="s">
        <v>934</v>
      </c>
      <c r="M525" s="48">
        <f>IF(Tabela1[[#This Row],[NM]]="",ROUND(Tabela1[[#This Row],[Valor]]*$O$13,2),Tabela1[[#This Row],[Valor]])</f>
        <v>0</v>
      </c>
    </row>
    <row r="526" spans="1:13" x14ac:dyDescent="0.25">
      <c r="A526"/>
      <c r="B526" s="36" t="s">
        <v>923</v>
      </c>
      <c r="C526" s="2" t="s">
        <v>758</v>
      </c>
      <c r="D526" s="5" t="s">
        <v>759</v>
      </c>
      <c r="E526" s="8" t="s">
        <v>762</v>
      </c>
      <c r="F526" s="11" t="s">
        <v>760</v>
      </c>
      <c r="G526" s="16" t="s">
        <v>761</v>
      </c>
      <c r="H526" s="22">
        <v>0</v>
      </c>
      <c r="I526" s="23" t="s">
        <v>32</v>
      </c>
      <c r="J526" s="32">
        <v>0.25</v>
      </c>
      <c r="K526" s="31">
        <v>0.25</v>
      </c>
      <c r="L526" s="17" t="s">
        <v>934</v>
      </c>
      <c r="M526" s="48">
        <f>IF(Tabela1[[#This Row],[NM]]="",ROUND(Tabela1[[#This Row],[Valor]]*$O$13,2),Tabela1[[#This Row],[Valor]])</f>
        <v>0</v>
      </c>
    </row>
    <row r="527" spans="1:13" x14ac:dyDescent="0.25">
      <c r="A527"/>
      <c r="B527" s="36" t="s">
        <v>923</v>
      </c>
      <c r="C527" s="2" t="s">
        <v>758</v>
      </c>
      <c r="D527" s="5" t="s">
        <v>785</v>
      </c>
      <c r="E527" s="8" t="s">
        <v>788</v>
      </c>
      <c r="F527" s="11" t="s">
        <v>786</v>
      </c>
      <c r="G527" s="16" t="s">
        <v>789</v>
      </c>
      <c r="H527" s="22">
        <v>0</v>
      </c>
      <c r="I527" s="23" t="s">
        <v>29</v>
      </c>
      <c r="J527" s="20" t="s">
        <v>29</v>
      </c>
      <c r="K527" s="31">
        <v>0.25</v>
      </c>
      <c r="L527" s="17" t="s">
        <v>934</v>
      </c>
      <c r="M527" s="48">
        <f>IF(Tabela1[[#This Row],[NM]]="",ROUND(Tabela1[[#This Row],[Valor]]*$O$13,2),Tabela1[[#This Row],[Valor]])</f>
        <v>0</v>
      </c>
    </row>
    <row r="528" spans="1:13" x14ac:dyDescent="0.25">
      <c r="A528"/>
      <c r="B528" s="36" t="s">
        <v>925</v>
      </c>
      <c r="C528" s="2" t="s">
        <v>453</v>
      </c>
      <c r="D528" s="5" t="s">
        <v>465</v>
      </c>
      <c r="E528" s="8" t="s">
        <v>9</v>
      </c>
      <c r="F528" s="11" t="s">
        <v>471</v>
      </c>
      <c r="G528" s="16" t="s">
        <v>472</v>
      </c>
      <c r="H528" s="22">
        <v>0</v>
      </c>
      <c r="I528" s="23" t="s">
        <v>28</v>
      </c>
      <c r="J528" s="32"/>
      <c r="K528" s="31">
        <v>1</v>
      </c>
      <c r="L528" s="17" t="s">
        <v>934</v>
      </c>
      <c r="M528" s="48">
        <f>IF(Tabela1[[#This Row],[NM]]="",ROUND(Tabela1[[#This Row],[Valor]]*$O$13,2),Tabela1[[#This Row],[Valor]])</f>
        <v>0</v>
      </c>
    </row>
    <row r="529" spans="1:13" x14ac:dyDescent="0.25">
      <c r="A529"/>
      <c r="B529" s="36" t="s">
        <v>925</v>
      </c>
      <c r="C529" s="2" t="s">
        <v>484</v>
      </c>
      <c r="D529" s="5" t="s">
        <v>485</v>
      </c>
      <c r="E529" s="8" t="s">
        <v>511</v>
      </c>
      <c r="F529" s="11" t="s">
        <v>509</v>
      </c>
      <c r="G529" s="16" t="s">
        <v>510</v>
      </c>
      <c r="H529" s="22">
        <v>0</v>
      </c>
      <c r="I529" s="23" t="s">
        <v>28</v>
      </c>
      <c r="J529" s="20" t="s">
        <v>29</v>
      </c>
      <c r="K529" s="31">
        <v>0.25</v>
      </c>
      <c r="L529" s="17" t="s">
        <v>934</v>
      </c>
      <c r="M529" s="48">
        <f>IF(Tabela1[[#This Row],[NM]]="",ROUND(Tabela1[[#This Row],[Valor]]*$O$13,2),Tabela1[[#This Row],[Valor]])</f>
        <v>0</v>
      </c>
    </row>
    <row r="530" spans="1:13" x14ac:dyDescent="0.25">
      <c r="A530"/>
      <c r="B530" s="36" t="s">
        <v>925</v>
      </c>
      <c r="C530" s="2" t="s">
        <v>484</v>
      </c>
      <c r="D530" s="5" t="s">
        <v>528</v>
      </c>
      <c r="E530" s="8" t="s">
        <v>534</v>
      </c>
      <c r="F530" s="11" t="s">
        <v>545</v>
      </c>
      <c r="G530" s="16" t="s">
        <v>556</v>
      </c>
      <c r="H530" s="22">
        <v>0</v>
      </c>
      <c r="I530" s="23" t="s">
        <v>36</v>
      </c>
      <c r="J530" s="32">
        <v>0.1</v>
      </c>
      <c r="K530" s="31">
        <v>0.9</v>
      </c>
      <c r="L530" s="17" t="s">
        <v>934</v>
      </c>
      <c r="M530" s="48">
        <f>IF(Tabela1[[#This Row],[NM]]="",ROUND(Tabela1[[#This Row],[Valor]]*$O$13,2),Tabela1[[#This Row],[Valor]])</f>
        <v>0</v>
      </c>
    </row>
    <row r="531" spans="1:13" x14ac:dyDescent="0.25">
      <c r="A531"/>
      <c r="B531" s="36" t="s">
        <v>932</v>
      </c>
      <c r="C531" s="2" t="s">
        <v>800</v>
      </c>
      <c r="D531" s="5" t="s">
        <v>826</v>
      </c>
      <c r="E531" s="8" t="s">
        <v>829</v>
      </c>
      <c r="F531" s="11" t="s">
        <v>833</v>
      </c>
      <c r="G531" s="16" t="s">
        <v>842</v>
      </c>
      <c r="H531" s="22">
        <v>0</v>
      </c>
      <c r="I531" s="23" t="s">
        <v>29</v>
      </c>
      <c r="J531" s="20" t="s">
        <v>29</v>
      </c>
      <c r="K531" s="31">
        <v>0.25</v>
      </c>
      <c r="L531" s="17" t="s">
        <v>934</v>
      </c>
      <c r="M531" s="48">
        <f>IF(Tabela1[[#This Row],[NM]]="",ROUND(Tabela1[[#This Row],[Valor]]*$O$13,2),Tabela1[[#This Row],[Valor]])</f>
        <v>0</v>
      </c>
    </row>
    <row r="532" spans="1:13" x14ac:dyDescent="0.25">
      <c r="A532"/>
      <c r="B532" s="36" t="s">
        <v>932</v>
      </c>
      <c r="C532" s="2" t="s">
        <v>800</v>
      </c>
      <c r="D532" s="5" t="s">
        <v>826</v>
      </c>
      <c r="E532" s="8" t="s">
        <v>832</v>
      </c>
      <c r="F532" s="11" t="s">
        <v>849</v>
      </c>
      <c r="G532" s="16" t="s">
        <v>850</v>
      </c>
      <c r="H532" s="22">
        <v>0</v>
      </c>
      <c r="I532" s="23" t="s">
        <v>29</v>
      </c>
      <c r="J532" s="20" t="s">
        <v>29</v>
      </c>
      <c r="K532" s="31">
        <v>0.25</v>
      </c>
      <c r="L532" s="17" t="s">
        <v>934</v>
      </c>
      <c r="M532" s="48">
        <f>IF(Tabela1[[#This Row],[NM]]="",ROUND(Tabela1[[#This Row],[Valor]]*$O$13,2),Tabela1[[#This Row],[Valor]])</f>
        <v>0</v>
      </c>
    </row>
    <row r="533" spans="1:13" x14ac:dyDescent="0.25">
      <c r="A533"/>
      <c r="B533" s="36" t="s">
        <v>927</v>
      </c>
      <c r="C533" s="2" t="s">
        <v>24</v>
      </c>
      <c r="D533" s="5" t="s">
        <v>44</v>
      </c>
      <c r="E533" s="8" t="s">
        <v>44</v>
      </c>
      <c r="F533" s="11" t="s">
        <v>47</v>
      </c>
      <c r="G533" s="16" t="s">
        <v>55</v>
      </c>
      <c r="H533" s="22">
        <v>0</v>
      </c>
      <c r="I533" s="23" t="s">
        <v>28</v>
      </c>
      <c r="J533" s="20" t="s">
        <v>29</v>
      </c>
      <c r="K533" s="31">
        <v>0.75</v>
      </c>
      <c r="L533" s="17" t="s">
        <v>934</v>
      </c>
      <c r="M533" s="48">
        <f>IF(Tabela1[[#This Row],[NM]]="",ROUND(Tabela1[[#This Row],[Valor]]*$O$13,2),Tabela1[[#This Row],[Valor]])</f>
        <v>0</v>
      </c>
    </row>
    <row r="534" spans="1:13" x14ac:dyDescent="0.25">
      <c r="A534"/>
      <c r="B534" s="36" t="s">
        <v>927</v>
      </c>
      <c r="C534" s="2" t="s">
        <v>24</v>
      </c>
      <c r="D534" s="5" t="s">
        <v>25</v>
      </c>
      <c r="E534" s="8" t="s">
        <v>33</v>
      </c>
      <c r="F534" s="11" t="s">
        <v>40</v>
      </c>
      <c r="G534" s="16" t="s">
        <v>41</v>
      </c>
      <c r="H534" s="22">
        <v>0</v>
      </c>
      <c r="I534" s="23" t="s">
        <v>36</v>
      </c>
      <c r="J534" s="20" t="s">
        <v>29</v>
      </c>
      <c r="K534" s="31">
        <v>0.2</v>
      </c>
      <c r="L534" s="17" t="s">
        <v>934</v>
      </c>
      <c r="M534" s="48">
        <f>IF(Tabela1[[#This Row],[NM]]="",ROUND(Tabela1[[#This Row],[Valor]]*$O$13,2),Tabela1[[#This Row],[Valor]])</f>
        <v>0</v>
      </c>
    </row>
    <row r="535" spans="1:13" x14ac:dyDescent="0.25">
      <c r="A535"/>
      <c r="B535" s="36" t="s">
        <v>927</v>
      </c>
      <c r="C535" s="2" t="s">
        <v>24</v>
      </c>
      <c r="D535" s="5" t="s">
        <v>44</v>
      </c>
      <c r="E535" s="8" t="s">
        <v>44</v>
      </c>
      <c r="F535" s="11" t="s">
        <v>56</v>
      </c>
      <c r="G535" s="16" t="s">
        <v>57</v>
      </c>
      <c r="H535" s="22">
        <v>0</v>
      </c>
      <c r="I535" s="23" t="s">
        <v>37</v>
      </c>
      <c r="J535" s="20" t="s">
        <v>36</v>
      </c>
      <c r="K535" s="31">
        <v>0.5</v>
      </c>
      <c r="L535" s="17" t="s">
        <v>934</v>
      </c>
      <c r="M535" s="48">
        <f>IF(Tabela1[[#This Row],[NM]]="",ROUND(Tabela1[[#This Row],[Valor]]*$O$13,2),Tabela1[[#This Row],[Valor]])</f>
        <v>0</v>
      </c>
    </row>
    <row r="536" spans="1:13" x14ac:dyDescent="0.25">
      <c r="A536"/>
      <c r="B536" s="36" t="s">
        <v>927</v>
      </c>
      <c r="C536" s="2" t="s">
        <v>24</v>
      </c>
      <c r="D536" s="5" t="s">
        <v>25</v>
      </c>
      <c r="E536" s="8" t="s">
        <v>33</v>
      </c>
      <c r="F536" s="11" t="s">
        <v>34</v>
      </c>
      <c r="G536" s="16" t="s">
        <v>35</v>
      </c>
      <c r="H536" s="22">
        <v>0</v>
      </c>
      <c r="I536" s="23" t="s">
        <v>36</v>
      </c>
      <c r="J536" s="20" t="s">
        <v>37</v>
      </c>
      <c r="K536" s="31">
        <v>0.25</v>
      </c>
      <c r="L536" s="17" t="s">
        <v>934</v>
      </c>
      <c r="M536" s="48">
        <f>IF(Tabela1[[#This Row],[NM]]="",ROUND(Tabela1[[#This Row],[Valor]]*$O$13,2),Tabela1[[#This Row],[Valor]])</f>
        <v>0</v>
      </c>
    </row>
    <row r="537" spans="1:13" x14ac:dyDescent="0.25">
      <c r="A537"/>
      <c r="B537" s="36" t="s">
        <v>927</v>
      </c>
      <c r="C537" s="2" t="s">
        <v>24</v>
      </c>
      <c r="D537" s="5" t="s">
        <v>44</v>
      </c>
      <c r="E537" s="8" t="s">
        <v>44</v>
      </c>
      <c r="F537" s="11" t="s">
        <v>53</v>
      </c>
      <c r="G537" s="16" t="s">
        <v>54</v>
      </c>
      <c r="H537" s="22">
        <v>0</v>
      </c>
      <c r="I537" s="23" t="s">
        <v>37</v>
      </c>
      <c r="J537" s="20" t="s">
        <v>37</v>
      </c>
      <c r="K537" s="31">
        <v>0.25</v>
      </c>
      <c r="L537" s="17" t="s">
        <v>934</v>
      </c>
      <c r="M537" s="48">
        <f>IF(Tabela1[[#This Row],[NM]]="",ROUND(Tabela1[[#This Row],[Valor]]*$O$13,2),Tabela1[[#This Row],[Valor]])</f>
        <v>0</v>
      </c>
    </row>
    <row r="538" spans="1:13" x14ac:dyDescent="0.25">
      <c r="A538"/>
      <c r="B538" s="36" t="s">
        <v>927</v>
      </c>
      <c r="C538" s="2" t="s">
        <v>24</v>
      </c>
      <c r="D538" s="5" t="s">
        <v>25</v>
      </c>
      <c r="E538" s="8" t="s">
        <v>33</v>
      </c>
      <c r="F538" s="11" t="s">
        <v>38</v>
      </c>
      <c r="G538" s="16" t="s">
        <v>39</v>
      </c>
      <c r="H538" s="22">
        <v>0</v>
      </c>
      <c r="I538" s="23" t="s">
        <v>36</v>
      </c>
      <c r="J538" s="20" t="s">
        <v>37</v>
      </c>
      <c r="K538" s="31">
        <v>0.2</v>
      </c>
      <c r="L538" s="17" t="s">
        <v>934</v>
      </c>
      <c r="M538" s="48">
        <f>IF(Tabela1[[#This Row],[NM]]="",ROUND(Tabela1[[#This Row],[Valor]]*$O$13,2),Tabela1[[#This Row],[Valor]])</f>
        <v>0</v>
      </c>
    </row>
    <row r="539" spans="1:13" x14ac:dyDescent="0.25">
      <c r="A539"/>
      <c r="B539" s="36" t="s">
        <v>927</v>
      </c>
      <c r="C539" s="2" t="s">
        <v>24</v>
      </c>
      <c r="D539" s="5" t="s">
        <v>59</v>
      </c>
      <c r="E539" s="8" t="s">
        <v>62</v>
      </c>
      <c r="F539" s="11" t="s">
        <v>60</v>
      </c>
      <c r="G539" s="16" t="s">
        <v>61</v>
      </c>
      <c r="H539" s="22">
        <v>0</v>
      </c>
      <c r="I539" s="23" t="s">
        <v>28</v>
      </c>
      <c r="J539" s="20" t="s">
        <v>36</v>
      </c>
      <c r="K539" s="31">
        <v>0.1</v>
      </c>
      <c r="L539" s="17" t="s">
        <v>934</v>
      </c>
      <c r="M539" s="48">
        <f>IF(Tabela1[[#This Row],[NM]]="",ROUND(Tabela1[[#This Row],[Valor]]*$O$13,2),Tabela1[[#This Row],[Valor]])</f>
        <v>0</v>
      </c>
    </row>
    <row r="540" spans="1:13" x14ac:dyDescent="0.25">
      <c r="A540"/>
      <c r="B540" s="36" t="s">
        <v>930</v>
      </c>
      <c r="C540" s="2" t="s">
        <v>800</v>
      </c>
      <c r="D540" s="5" t="s">
        <v>873</v>
      </c>
      <c r="E540" s="8" t="s">
        <v>880</v>
      </c>
      <c r="F540" s="11" t="s">
        <v>878</v>
      </c>
      <c r="G540" s="16" t="s">
        <v>890</v>
      </c>
      <c r="H540" s="22">
        <v>0</v>
      </c>
      <c r="I540" s="23" t="s">
        <v>37</v>
      </c>
      <c r="J540" s="20" t="s">
        <v>32</v>
      </c>
      <c r="K540" s="31">
        <v>0.2</v>
      </c>
      <c r="L540" s="17" t="s">
        <v>934</v>
      </c>
      <c r="M540" s="48">
        <f>IF(Tabela1[[#This Row],[NM]]="",ROUND(Tabela1[[#This Row],[Valor]]*$O$13,2),Tabela1[[#This Row],[Valor]])</f>
        <v>0</v>
      </c>
    </row>
    <row r="541" spans="1:13" x14ac:dyDescent="0.25">
      <c r="A541"/>
      <c r="B541" s="36" t="s">
        <v>930</v>
      </c>
      <c r="C541" s="2" t="s">
        <v>800</v>
      </c>
      <c r="D541" s="5" t="s">
        <v>873</v>
      </c>
      <c r="E541" s="8" t="s">
        <v>877</v>
      </c>
      <c r="F541" s="11" t="s">
        <v>878</v>
      </c>
      <c r="G541" s="16" t="s">
        <v>890</v>
      </c>
      <c r="H541" s="22">
        <v>0</v>
      </c>
      <c r="I541" s="23" t="s">
        <v>37</v>
      </c>
      <c r="J541" s="20" t="s">
        <v>32</v>
      </c>
      <c r="K541" s="31">
        <v>0.2</v>
      </c>
      <c r="L541" s="17" t="s">
        <v>934</v>
      </c>
      <c r="M541" s="48">
        <f>IF(Tabela1[[#This Row],[NM]]="",ROUND(Tabela1[[#This Row],[Valor]]*$O$13,2),Tabela1[[#This Row],[Valor]])</f>
        <v>0</v>
      </c>
    </row>
    <row r="542" spans="1:13" x14ac:dyDescent="0.25">
      <c r="A542"/>
      <c r="B542" s="36" t="s">
        <v>930</v>
      </c>
      <c r="C542" s="2" t="s">
        <v>800</v>
      </c>
      <c r="D542" s="5" t="s">
        <v>873</v>
      </c>
      <c r="E542" s="8" t="s">
        <v>880</v>
      </c>
      <c r="F542" s="11" t="s">
        <v>878</v>
      </c>
      <c r="G542" s="16" t="s">
        <v>881</v>
      </c>
      <c r="H542" s="22">
        <v>0</v>
      </c>
      <c r="I542" s="23" t="s">
        <v>37</v>
      </c>
      <c r="J542" s="20" t="s">
        <v>32</v>
      </c>
      <c r="K542" s="31">
        <v>0.2</v>
      </c>
      <c r="L542" s="17" t="s">
        <v>934</v>
      </c>
      <c r="M542" s="48">
        <f>IF(Tabela1[[#This Row],[NM]]="",ROUND(Tabela1[[#This Row],[Valor]]*$O$13,2),Tabela1[[#This Row],[Valor]])</f>
        <v>0</v>
      </c>
    </row>
    <row r="543" spans="1:13" x14ac:dyDescent="0.25">
      <c r="A543"/>
      <c r="B543" s="36" t="s">
        <v>930</v>
      </c>
      <c r="C543" s="2" t="s">
        <v>800</v>
      </c>
      <c r="D543" s="5" t="s">
        <v>873</v>
      </c>
      <c r="E543" s="8" t="s">
        <v>880</v>
      </c>
      <c r="F543" s="11" t="s">
        <v>878</v>
      </c>
      <c r="G543" s="16" t="s">
        <v>889</v>
      </c>
      <c r="H543" s="22">
        <v>0</v>
      </c>
      <c r="I543" s="23" t="s">
        <v>37</v>
      </c>
      <c r="J543" s="20" t="s">
        <v>32</v>
      </c>
      <c r="K543" s="31">
        <v>0.2</v>
      </c>
      <c r="L543" s="17" t="s">
        <v>934</v>
      </c>
      <c r="M543" s="48">
        <f>IF(Tabela1[[#This Row],[NM]]="",ROUND(Tabela1[[#This Row],[Valor]]*$O$13,2),Tabela1[[#This Row],[Valor]])</f>
        <v>0</v>
      </c>
    </row>
    <row r="544" spans="1:13" x14ac:dyDescent="0.25">
      <c r="A544"/>
      <c r="B544" s="36" t="s">
        <v>930</v>
      </c>
      <c r="C544" s="2" t="s">
        <v>800</v>
      </c>
      <c r="D544" s="5" t="s">
        <v>873</v>
      </c>
      <c r="E544" s="8" t="s">
        <v>877</v>
      </c>
      <c r="F544" s="11" t="s">
        <v>878</v>
      </c>
      <c r="G544" s="16" t="s">
        <v>889</v>
      </c>
      <c r="H544" s="22">
        <v>0</v>
      </c>
      <c r="I544" s="23" t="s">
        <v>37</v>
      </c>
      <c r="J544" s="32">
        <v>0.25</v>
      </c>
      <c r="K544" s="31">
        <v>0.2</v>
      </c>
      <c r="L544" s="17" t="s">
        <v>934</v>
      </c>
      <c r="M544" s="48">
        <f>IF(Tabela1[[#This Row],[NM]]="",ROUND(Tabela1[[#This Row],[Valor]]*$O$13,2),Tabela1[[#This Row],[Valor]])</f>
        <v>0</v>
      </c>
    </row>
    <row r="545" spans="1:13" x14ac:dyDescent="0.25">
      <c r="A545"/>
      <c r="B545" s="36" t="s">
        <v>930</v>
      </c>
      <c r="C545" s="2" t="s">
        <v>800</v>
      </c>
      <c r="D545" s="5" t="s">
        <v>873</v>
      </c>
      <c r="E545" s="8" t="s">
        <v>880</v>
      </c>
      <c r="F545" s="11" t="s">
        <v>878</v>
      </c>
      <c r="G545" s="16" t="s">
        <v>887</v>
      </c>
      <c r="H545" s="22">
        <v>0</v>
      </c>
      <c r="I545" s="23" t="s">
        <v>37</v>
      </c>
      <c r="J545" s="20" t="s">
        <v>32</v>
      </c>
      <c r="K545" s="31">
        <v>0.2</v>
      </c>
      <c r="L545" s="17" t="s">
        <v>934</v>
      </c>
      <c r="M545" s="48">
        <f>IF(Tabela1[[#This Row],[NM]]="",ROUND(Tabela1[[#This Row],[Valor]]*$O$13,2),Tabela1[[#This Row],[Valor]])</f>
        <v>0</v>
      </c>
    </row>
    <row r="546" spans="1:13" x14ac:dyDescent="0.25">
      <c r="A546"/>
      <c r="B546" s="36" t="s">
        <v>930</v>
      </c>
      <c r="C546" s="2" t="s">
        <v>800</v>
      </c>
      <c r="D546" s="5" t="s">
        <v>873</v>
      </c>
      <c r="E546" s="8" t="s">
        <v>880</v>
      </c>
      <c r="F546" s="11" t="s">
        <v>878</v>
      </c>
      <c r="G546" s="16" t="s">
        <v>879</v>
      </c>
      <c r="H546" s="22">
        <v>0</v>
      </c>
      <c r="I546" s="23" t="s">
        <v>37</v>
      </c>
      <c r="J546" s="20" t="s">
        <v>32</v>
      </c>
      <c r="K546" s="31">
        <v>0.2</v>
      </c>
      <c r="L546" s="17" t="s">
        <v>934</v>
      </c>
      <c r="M546" s="48">
        <f>IF(Tabela1[[#This Row],[NM]]="",ROUND(Tabela1[[#This Row],[Valor]]*$O$13,2),Tabela1[[#This Row],[Valor]])</f>
        <v>0</v>
      </c>
    </row>
    <row r="547" spans="1:13" x14ac:dyDescent="0.25">
      <c r="A547"/>
      <c r="B547" s="36" t="s">
        <v>930</v>
      </c>
      <c r="C547" s="2" t="s">
        <v>800</v>
      </c>
      <c r="D547" s="5" t="s">
        <v>873</v>
      </c>
      <c r="E547" s="8" t="s">
        <v>877</v>
      </c>
      <c r="F547" s="11" t="s">
        <v>878</v>
      </c>
      <c r="G547" s="16" t="s">
        <v>879</v>
      </c>
      <c r="H547" s="22">
        <v>0</v>
      </c>
      <c r="I547" s="23" t="s">
        <v>37</v>
      </c>
      <c r="J547" s="20" t="s">
        <v>32</v>
      </c>
      <c r="K547" s="31">
        <v>0.2</v>
      </c>
      <c r="L547" s="17" t="s">
        <v>934</v>
      </c>
      <c r="M547" s="48">
        <f>IF(Tabela1[[#This Row],[NM]]="",ROUND(Tabela1[[#This Row],[Valor]]*$O$13,2),Tabela1[[#This Row],[Valor]])</f>
        <v>0</v>
      </c>
    </row>
    <row r="548" spans="1:13" x14ac:dyDescent="0.25">
      <c r="A548"/>
      <c r="B548" s="36" t="s">
        <v>930</v>
      </c>
      <c r="C548" s="2" t="s">
        <v>800</v>
      </c>
      <c r="D548" s="5" t="s">
        <v>873</v>
      </c>
      <c r="E548" s="8" t="s">
        <v>880</v>
      </c>
      <c r="F548" s="11" t="s">
        <v>878</v>
      </c>
      <c r="G548" s="16" t="s">
        <v>891</v>
      </c>
      <c r="H548" s="22">
        <v>0</v>
      </c>
      <c r="I548" s="23" t="s">
        <v>37</v>
      </c>
      <c r="J548" s="20" t="s">
        <v>32</v>
      </c>
      <c r="K548" s="31">
        <v>0.2</v>
      </c>
      <c r="L548" s="17" t="s">
        <v>934</v>
      </c>
      <c r="M548" s="48">
        <f>IF(Tabela1[[#This Row],[NM]]="",ROUND(Tabela1[[#This Row],[Valor]]*$O$13,2),Tabela1[[#This Row],[Valor]])</f>
        <v>0</v>
      </c>
    </row>
    <row r="549" spans="1:13" x14ac:dyDescent="0.25">
      <c r="A549"/>
      <c r="B549" s="36" t="s">
        <v>931</v>
      </c>
      <c r="C549" s="2" t="s">
        <v>275</v>
      </c>
      <c r="D549" s="5" t="s">
        <v>362</v>
      </c>
      <c r="E549" s="8" t="s">
        <v>365</v>
      </c>
      <c r="F549" s="11" t="s">
        <v>363</v>
      </c>
      <c r="G549" s="16" t="s">
        <v>367</v>
      </c>
      <c r="H549" s="22">
        <v>0</v>
      </c>
      <c r="I549" s="23" t="s">
        <v>29</v>
      </c>
      <c r="J549" s="20" t="s">
        <v>29</v>
      </c>
      <c r="K549" s="31">
        <v>0.25</v>
      </c>
      <c r="L549" s="17" t="s">
        <v>934</v>
      </c>
      <c r="M549" s="48">
        <f>IF(Tabela1[[#This Row],[NM]]="",ROUND(Tabela1[[#This Row],[Valor]]*$O$13,2),Tabela1[[#This Row],[Valor]])</f>
        <v>0</v>
      </c>
    </row>
    <row r="550" spans="1:13" x14ac:dyDescent="0.25">
      <c r="A550"/>
      <c r="B550" s="36" t="s">
        <v>931</v>
      </c>
      <c r="C550" s="2" t="s">
        <v>275</v>
      </c>
      <c r="D550" s="5" t="s">
        <v>362</v>
      </c>
      <c r="E550" s="8" t="s">
        <v>365</v>
      </c>
      <c r="F550" s="11" t="s">
        <v>363</v>
      </c>
      <c r="G550" s="16" t="s">
        <v>371</v>
      </c>
      <c r="H550" s="22">
        <v>0</v>
      </c>
      <c r="I550" s="23" t="s">
        <v>29</v>
      </c>
      <c r="J550" s="20" t="s">
        <v>29</v>
      </c>
      <c r="K550" s="31">
        <v>0.25</v>
      </c>
      <c r="L550" s="17" t="s">
        <v>934</v>
      </c>
      <c r="M550" s="48">
        <f>IF(Tabela1[[#This Row],[NM]]="",ROUND(Tabela1[[#This Row],[Valor]]*$O$13,2),Tabela1[[#This Row],[Valor]])</f>
        <v>0</v>
      </c>
    </row>
    <row r="551" spans="1:13" x14ac:dyDescent="0.25">
      <c r="A551"/>
      <c r="B551" s="36" t="s">
        <v>931</v>
      </c>
      <c r="C551" s="2" t="s">
        <v>275</v>
      </c>
      <c r="D551" s="5" t="s">
        <v>351</v>
      </c>
      <c r="E551" s="8" t="s">
        <v>354</v>
      </c>
      <c r="F551" s="11" t="s">
        <v>352</v>
      </c>
      <c r="G551" s="16" t="s">
        <v>355</v>
      </c>
      <c r="H551" s="22">
        <v>0</v>
      </c>
      <c r="I551" s="23" t="s">
        <v>29</v>
      </c>
      <c r="J551" s="20" t="s">
        <v>29</v>
      </c>
      <c r="K551" s="31">
        <v>0.25</v>
      </c>
      <c r="L551" s="17" t="s">
        <v>934</v>
      </c>
      <c r="M551" s="48">
        <f>IF(Tabela1[[#This Row],[NM]]="",ROUND(Tabela1[[#This Row],[Valor]]*$O$13,2),Tabela1[[#This Row],[Valor]])</f>
        <v>0</v>
      </c>
    </row>
    <row r="552" spans="1:13" x14ac:dyDescent="0.25">
      <c r="A552"/>
      <c r="B552" s="36" t="s">
        <v>931</v>
      </c>
      <c r="C552" s="2" t="s">
        <v>275</v>
      </c>
      <c r="D552" s="5" t="s">
        <v>351</v>
      </c>
      <c r="E552" s="8" t="s">
        <v>354</v>
      </c>
      <c r="F552" s="11" t="s">
        <v>352</v>
      </c>
      <c r="G552" s="16" t="s">
        <v>359</v>
      </c>
      <c r="H552" s="22">
        <v>0</v>
      </c>
      <c r="I552" s="23" t="s">
        <v>29</v>
      </c>
      <c r="J552" s="20" t="s">
        <v>29</v>
      </c>
      <c r="K552" s="31">
        <v>0.25</v>
      </c>
      <c r="L552" s="17" t="s">
        <v>934</v>
      </c>
      <c r="M552" s="48">
        <f>IF(Tabela1[[#This Row],[NM]]="",ROUND(Tabela1[[#This Row],[Valor]]*$O$13,2),Tabela1[[#This Row],[Valor]])</f>
        <v>0</v>
      </c>
    </row>
    <row r="553" spans="1:13" x14ac:dyDescent="0.25">
      <c r="A553"/>
      <c r="B553" s="36" t="s">
        <v>931</v>
      </c>
      <c r="C553" s="2" t="s">
        <v>275</v>
      </c>
      <c r="D553" s="5" t="s">
        <v>351</v>
      </c>
      <c r="E553" s="8" t="s">
        <v>354</v>
      </c>
      <c r="F553" s="11" t="s">
        <v>352</v>
      </c>
      <c r="G553" s="16" t="s">
        <v>356</v>
      </c>
      <c r="H553" s="22">
        <v>0</v>
      </c>
      <c r="I553" s="23" t="s">
        <v>29</v>
      </c>
      <c r="J553" s="20" t="s">
        <v>29</v>
      </c>
      <c r="K553" s="31">
        <v>0.25</v>
      </c>
      <c r="L553" s="17" t="s">
        <v>934</v>
      </c>
      <c r="M553" s="48">
        <f>IF(Tabela1[[#This Row],[NM]]="",ROUND(Tabela1[[#This Row],[Valor]]*$O$13,2),Tabela1[[#This Row],[Valor]])</f>
        <v>0</v>
      </c>
    </row>
    <row r="554" spans="1:13" x14ac:dyDescent="0.25">
      <c r="A554"/>
      <c r="B554" s="36" t="s">
        <v>928</v>
      </c>
      <c r="C554" s="2" t="s">
        <v>800</v>
      </c>
      <c r="D554" s="5" t="s">
        <v>861</v>
      </c>
      <c r="E554" s="8" t="s">
        <v>865</v>
      </c>
      <c r="F554" s="11" t="s">
        <v>862</v>
      </c>
      <c r="G554" s="16" t="s">
        <v>863</v>
      </c>
      <c r="H554" s="22">
        <v>0</v>
      </c>
      <c r="I554" s="23" t="s">
        <v>32</v>
      </c>
      <c r="J554" s="32">
        <v>0.25</v>
      </c>
      <c r="K554" s="31">
        <v>0.25</v>
      </c>
      <c r="L554" s="17" t="s">
        <v>934</v>
      </c>
      <c r="M554" s="48">
        <f>IF(Tabela1[[#This Row],[NM]]="",ROUND(Tabela1[[#This Row],[Valor]]*$O$13,2),Tabela1[[#This Row],[Valor]])</f>
        <v>0</v>
      </c>
    </row>
    <row r="555" spans="1:13" x14ac:dyDescent="0.25">
      <c r="A555"/>
      <c r="B555" s="36" t="s">
        <v>928</v>
      </c>
      <c r="C555" s="2" t="s">
        <v>800</v>
      </c>
      <c r="D555" s="5" t="s">
        <v>810</v>
      </c>
      <c r="E555" s="8" t="s">
        <v>818</v>
      </c>
      <c r="F555" s="11" t="s">
        <v>816</v>
      </c>
      <c r="G555" s="16" t="s">
        <v>817</v>
      </c>
      <c r="H555" s="22">
        <v>0</v>
      </c>
      <c r="I555" s="23" t="s">
        <v>37</v>
      </c>
      <c r="J555" s="20" t="s">
        <v>29</v>
      </c>
      <c r="K555" s="31">
        <v>0.2</v>
      </c>
      <c r="L555" s="17" t="s">
        <v>934</v>
      </c>
      <c r="M555" s="48">
        <f>IF(Tabela1[[#This Row],[NM]]="",ROUND(Tabela1[[#This Row],[Valor]]*$O$13,2),Tabela1[[#This Row],[Valor]])</f>
        <v>0</v>
      </c>
    </row>
    <row r="556" spans="1:13" x14ac:dyDescent="0.25">
      <c r="A556"/>
      <c r="B556" s="36" t="s">
        <v>929</v>
      </c>
      <c r="C556" s="2" t="s">
        <v>758</v>
      </c>
      <c r="D556" s="5" t="s">
        <v>791</v>
      </c>
      <c r="E556" s="8" t="s">
        <v>9</v>
      </c>
      <c r="F556" s="11" t="s">
        <v>9</v>
      </c>
      <c r="G556" s="16" t="s">
        <v>797</v>
      </c>
      <c r="H556" s="22">
        <v>0</v>
      </c>
      <c r="I556" s="23" t="s">
        <v>9</v>
      </c>
      <c r="J556" s="20"/>
      <c r="K556" s="12"/>
      <c r="L556" s="17"/>
      <c r="M556" s="48">
        <f>IF(Tabela1[[#This Row],[NM]]="",ROUND(Tabela1[[#This Row],[Valor]]*$O$13,2),Tabela1[[#This Row],[Valor]])</f>
        <v>0</v>
      </c>
    </row>
    <row r="557" spans="1:13" x14ac:dyDescent="0.25">
      <c r="A557"/>
      <c r="B557" s="36" t="s">
        <v>929</v>
      </c>
      <c r="C557" s="2" t="s">
        <v>484</v>
      </c>
      <c r="D557" s="5" t="s">
        <v>568</v>
      </c>
      <c r="E557" s="8" t="s">
        <v>573</v>
      </c>
      <c r="F557" s="11" t="s">
        <v>571</v>
      </c>
      <c r="G557" s="16" t="s">
        <v>579</v>
      </c>
      <c r="H557" s="22">
        <v>0</v>
      </c>
      <c r="I557" s="23" t="s">
        <v>28</v>
      </c>
      <c r="J557" s="20"/>
      <c r="K557" s="12"/>
      <c r="L557" s="17"/>
      <c r="M557" s="48">
        <f>IF(Tabela1[[#This Row],[NM]]="",ROUND(Tabela1[[#This Row],[Valor]]*$O$13,2),Tabela1[[#This Row],[Valor]])</f>
        <v>0</v>
      </c>
    </row>
    <row r="558" spans="1:13" x14ac:dyDescent="0.25">
      <c r="A558"/>
      <c r="B558" s="36" t="s">
        <v>929</v>
      </c>
      <c r="C558" s="2" t="s">
        <v>484</v>
      </c>
      <c r="D558" s="5" t="s">
        <v>568</v>
      </c>
      <c r="E558" s="8" t="s">
        <v>575</v>
      </c>
      <c r="F558" s="11" t="s">
        <v>571</v>
      </c>
      <c r="G558" s="16" t="s">
        <v>579</v>
      </c>
      <c r="H558" s="22">
        <v>0</v>
      </c>
      <c r="I558" s="23" t="s">
        <v>28</v>
      </c>
      <c r="J558" s="20"/>
      <c r="K558" s="12"/>
      <c r="L558" s="17"/>
      <c r="M558" s="48">
        <f>IF(Tabela1[[#This Row],[NM]]="",ROUND(Tabela1[[#This Row],[Valor]]*$O$13,2),Tabela1[[#This Row],[Valor]])</f>
        <v>0</v>
      </c>
    </row>
    <row r="559" spans="1:13" x14ac:dyDescent="0.25">
      <c r="A559"/>
      <c r="B559" s="36" t="s">
        <v>929</v>
      </c>
      <c r="C559" s="2" t="s">
        <v>111</v>
      </c>
      <c r="D559" s="5" t="s">
        <v>145</v>
      </c>
      <c r="E559" s="8" t="s">
        <v>149</v>
      </c>
      <c r="F559" s="11" t="s">
        <v>146</v>
      </c>
      <c r="G559" s="16" t="s">
        <v>156</v>
      </c>
      <c r="H559" s="22">
        <v>0</v>
      </c>
      <c r="I559" s="23" t="s">
        <v>52</v>
      </c>
      <c r="J559" s="20" t="s">
        <v>37</v>
      </c>
      <c r="K559" s="12"/>
      <c r="L559" s="17"/>
      <c r="M559" s="48">
        <f>IF(Tabela1[[#This Row],[NM]]="",ROUND(Tabela1[[#This Row],[Valor]]*$O$13,2),Tabela1[[#This Row],[Valor]])</f>
        <v>0</v>
      </c>
    </row>
    <row r="560" spans="1:13" x14ac:dyDescent="0.25">
      <c r="A560"/>
      <c r="B560" s="36" t="s">
        <v>929</v>
      </c>
      <c r="C560" s="2" t="s">
        <v>111</v>
      </c>
      <c r="D560" s="5" t="s">
        <v>145</v>
      </c>
      <c r="E560" s="8" t="s">
        <v>148</v>
      </c>
      <c r="F560" s="11" t="s">
        <v>146</v>
      </c>
      <c r="G560" s="16" t="s">
        <v>154</v>
      </c>
      <c r="H560" s="22">
        <v>0</v>
      </c>
      <c r="I560" s="23" t="s">
        <v>52</v>
      </c>
      <c r="J560" s="20" t="s">
        <v>37</v>
      </c>
      <c r="K560" s="12"/>
      <c r="L560" s="17"/>
      <c r="M560" s="48">
        <f>IF(Tabela1[[#This Row],[NM]]="",ROUND(Tabela1[[#This Row],[Valor]]*$O$13,2),Tabela1[[#This Row],[Valor]])</f>
        <v>0</v>
      </c>
    </row>
    <row r="561" spans="1:13" x14ac:dyDescent="0.25">
      <c r="A561"/>
      <c r="B561" s="36" t="s">
        <v>929</v>
      </c>
      <c r="C561" s="2" t="s">
        <v>111</v>
      </c>
      <c r="D561" s="5" t="s">
        <v>145</v>
      </c>
      <c r="E561" s="8" t="s">
        <v>149</v>
      </c>
      <c r="F561" s="11" t="s">
        <v>146</v>
      </c>
      <c r="G561" s="16" t="s">
        <v>154</v>
      </c>
      <c r="H561" s="22">
        <v>0</v>
      </c>
      <c r="I561" s="23" t="s">
        <v>52</v>
      </c>
      <c r="J561" s="20" t="s">
        <v>37</v>
      </c>
      <c r="K561" s="12"/>
      <c r="L561" s="17"/>
      <c r="M561" s="48">
        <f>IF(Tabela1[[#This Row],[NM]]="",ROUND(Tabela1[[#This Row],[Valor]]*$O$13,2),Tabela1[[#This Row],[Valor]])</f>
        <v>0</v>
      </c>
    </row>
    <row r="562" spans="1:13" x14ac:dyDescent="0.25">
      <c r="A562"/>
      <c r="B562" s="36" t="s">
        <v>929</v>
      </c>
      <c r="C562" s="2" t="s">
        <v>111</v>
      </c>
      <c r="D562" s="5" t="s">
        <v>215</v>
      </c>
      <c r="E562" s="8" t="s">
        <v>221</v>
      </c>
      <c r="F562" s="11" t="s">
        <v>219</v>
      </c>
      <c r="G562" s="16" t="s">
        <v>220</v>
      </c>
      <c r="H562" s="22">
        <v>0</v>
      </c>
      <c r="I562" s="23" t="s">
        <v>28</v>
      </c>
      <c r="J562" s="20"/>
      <c r="K562" s="12"/>
      <c r="L562" s="17"/>
      <c r="M562" s="48">
        <f>IF(Tabela1[[#This Row],[NM]]="",ROUND(Tabela1[[#This Row],[Valor]]*$O$13,2),Tabela1[[#This Row],[Valor]])</f>
        <v>0</v>
      </c>
    </row>
    <row r="563" spans="1:13" x14ac:dyDescent="0.25">
      <c r="A563"/>
      <c r="B563" s="36" t="s">
        <v>929</v>
      </c>
      <c r="C563" s="2" t="s">
        <v>111</v>
      </c>
      <c r="D563" s="5" t="s">
        <v>244</v>
      </c>
      <c r="E563" s="8" t="s">
        <v>247</v>
      </c>
      <c r="F563" s="11" t="s">
        <v>250</v>
      </c>
      <c r="G563" s="16" t="s">
        <v>251</v>
      </c>
      <c r="H563" s="22">
        <v>0</v>
      </c>
      <c r="I563" s="23" t="s">
        <v>28</v>
      </c>
      <c r="J563" s="20" t="s">
        <v>128</v>
      </c>
      <c r="K563" s="12"/>
      <c r="L563" s="17"/>
      <c r="M563" s="48">
        <f>IF(Tabela1[[#This Row],[NM]]="",ROUND(Tabela1[[#This Row],[Valor]]*$O$13,2),Tabela1[[#This Row],[Valor]])</f>
        <v>0</v>
      </c>
    </row>
    <row r="564" spans="1:13" x14ac:dyDescent="0.25">
      <c r="A564"/>
      <c r="B564" s="36" t="s">
        <v>929</v>
      </c>
      <c r="C564" s="2" t="s">
        <v>111</v>
      </c>
      <c r="D564" s="5" t="s">
        <v>244</v>
      </c>
      <c r="E564" s="8" t="s">
        <v>247</v>
      </c>
      <c r="F564" s="11" t="s">
        <v>252</v>
      </c>
      <c r="G564" s="16" t="s">
        <v>253</v>
      </c>
      <c r="H564" s="22">
        <v>0</v>
      </c>
      <c r="I564" s="23" t="s">
        <v>28</v>
      </c>
      <c r="J564" s="20" t="s">
        <v>29</v>
      </c>
      <c r="K564" s="12"/>
      <c r="L564" s="17"/>
      <c r="M564" s="48">
        <f>IF(Tabela1[[#This Row],[NM]]="",ROUND(Tabela1[[#This Row],[Valor]]*$O$13,2),Tabela1[[#This Row],[Valor]])</f>
        <v>0</v>
      </c>
    </row>
    <row r="565" spans="1:13" x14ac:dyDescent="0.25">
      <c r="A565"/>
      <c r="B565" s="36" t="s">
        <v>929</v>
      </c>
      <c r="C565" s="2" t="s">
        <v>111</v>
      </c>
      <c r="D565" s="5" t="s">
        <v>159</v>
      </c>
      <c r="E565" s="8" t="s">
        <v>166</v>
      </c>
      <c r="F565" s="11" t="s">
        <v>163</v>
      </c>
      <c r="G565" s="16" t="s">
        <v>175</v>
      </c>
      <c r="H565" s="22">
        <v>0</v>
      </c>
      <c r="I565" s="23" t="s">
        <v>36</v>
      </c>
      <c r="J565" s="20" t="s">
        <v>37</v>
      </c>
      <c r="K565" s="12"/>
      <c r="L565" s="17"/>
      <c r="M565" s="48">
        <f>IF(Tabela1[[#This Row],[NM]]="",ROUND(Tabela1[[#This Row],[Valor]]*$O$13,2),Tabela1[[#This Row],[Valor]])</f>
        <v>0</v>
      </c>
    </row>
    <row r="566" spans="1:13" x14ac:dyDescent="0.25">
      <c r="A566"/>
      <c r="B566" s="36" t="s">
        <v>929</v>
      </c>
      <c r="C566" s="2" t="s">
        <v>111</v>
      </c>
      <c r="D566" s="5" t="s">
        <v>159</v>
      </c>
      <c r="E566" s="8" t="s">
        <v>165</v>
      </c>
      <c r="F566" s="11" t="s">
        <v>163</v>
      </c>
      <c r="G566" s="16" t="s">
        <v>175</v>
      </c>
      <c r="H566" s="22">
        <v>0</v>
      </c>
      <c r="I566" s="23" t="s">
        <v>36</v>
      </c>
      <c r="J566" s="20" t="s">
        <v>37</v>
      </c>
      <c r="K566" s="12"/>
      <c r="L566" s="17"/>
      <c r="M566" s="48">
        <f>IF(Tabela1[[#This Row],[NM]]="",ROUND(Tabela1[[#This Row],[Valor]]*$O$13,2),Tabela1[[#This Row],[Valor]])</f>
        <v>0</v>
      </c>
    </row>
    <row r="567" spans="1:13" x14ac:dyDescent="0.25">
      <c r="A567"/>
      <c r="B567" s="36" t="s">
        <v>929</v>
      </c>
      <c r="C567" s="2" t="s">
        <v>800</v>
      </c>
      <c r="D567" s="5" t="s">
        <v>801</v>
      </c>
      <c r="E567" s="8" t="s">
        <v>9</v>
      </c>
      <c r="F567" s="11" t="s">
        <v>802</v>
      </c>
      <c r="G567" s="16" t="s">
        <v>809</v>
      </c>
      <c r="H567" s="22">
        <v>0</v>
      </c>
      <c r="I567" s="23" t="s">
        <v>32</v>
      </c>
      <c r="J567" s="20" t="s">
        <v>32</v>
      </c>
      <c r="K567" s="12"/>
      <c r="L567" s="17"/>
      <c r="M567" s="48">
        <f>IF(Tabela1[[#This Row],[NM]]="",ROUND(Tabela1[[#This Row],[Valor]]*$O$13,2),Tabela1[[#This Row],[Valor]])</f>
        <v>0</v>
      </c>
    </row>
    <row r="568" spans="1:13" x14ac:dyDescent="0.25">
      <c r="A568"/>
      <c r="B568" s="36" t="s">
        <v>929</v>
      </c>
      <c r="C568" s="2" t="s">
        <v>111</v>
      </c>
      <c r="D568" s="5" t="s">
        <v>159</v>
      </c>
      <c r="E568" s="8" t="s">
        <v>167</v>
      </c>
      <c r="F568" s="11" t="s">
        <v>163</v>
      </c>
      <c r="G568" s="16" t="s">
        <v>175</v>
      </c>
      <c r="H568" s="22">
        <v>0</v>
      </c>
      <c r="I568" s="23" t="s">
        <v>36</v>
      </c>
      <c r="J568" s="20" t="s">
        <v>37</v>
      </c>
      <c r="K568" s="12"/>
      <c r="L568" s="17"/>
      <c r="M568" s="48">
        <f>IF(Tabela1[[#This Row],[NM]]="",ROUND(Tabela1[[#This Row],[Valor]]*$O$13,2),Tabela1[[#This Row],[Valor]])</f>
        <v>0</v>
      </c>
    </row>
    <row r="569" spans="1:13" x14ac:dyDescent="0.25">
      <c r="A569"/>
      <c r="B569" s="36" t="s">
        <v>929</v>
      </c>
      <c r="C569" s="2" t="s">
        <v>111</v>
      </c>
      <c r="D569" s="5" t="s">
        <v>125</v>
      </c>
      <c r="E569" s="8" t="s">
        <v>129</v>
      </c>
      <c r="F569" s="11" t="s">
        <v>130</v>
      </c>
      <c r="G569" s="16" t="s">
        <v>144</v>
      </c>
      <c r="H569" s="22">
        <v>0</v>
      </c>
      <c r="I569" s="23" t="s">
        <v>29</v>
      </c>
      <c r="J569" s="20" t="s">
        <v>29</v>
      </c>
      <c r="K569" s="12"/>
      <c r="L569" s="17"/>
      <c r="M569" s="48">
        <f>IF(Tabela1[[#This Row],[NM]]="",ROUND(Tabela1[[#This Row],[Valor]]*$O$13,2),Tabela1[[#This Row],[Valor]])</f>
        <v>0</v>
      </c>
    </row>
    <row r="570" spans="1:13" x14ac:dyDescent="0.25">
      <c r="A570"/>
      <c r="B570" s="36" t="s">
        <v>929</v>
      </c>
      <c r="C570" s="2" t="s">
        <v>111</v>
      </c>
      <c r="D570" s="5" t="s">
        <v>191</v>
      </c>
      <c r="E570" s="8" t="s">
        <v>195</v>
      </c>
      <c r="F570" s="11" t="s">
        <v>192</v>
      </c>
      <c r="G570" s="16" t="s">
        <v>193</v>
      </c>
      <c r="H570" s="22">
        <v>0</v>
      </c>
      <c r="I570" s="23" t="s">
        <v>52</v>
      </c>
      <c r="J570" s="20" t="s">
        <v>29</v>
      </c>
      <c r="K570" s="12"/>
      <c r="L570" s="17"/>
      <c r="M570" s="48">
        <f>IF(Tabela1[[#This Row],[NM]]="",ROUND(Tabela1[[#This Row],[Valor]]*$O$13,2),Tabela1[[#This Row],[Valor]])</f>
        <v>0</v>
      </c>
    </row>
    <row r="571" spans="1:13" x14ac:dyDescent="0.25">
      <c r="A571"/>
      <c r="B571" s="36" t="s">
        <v>929</v>
      </c>
      <c r="C571" s="2" t="s">
        <v>111</v>
      </c>
      <c r="D571" s="5" t="s">
        <v>191</v>
      </c>
      <c r="E571" s="8" t="s">
        <v>194</v>
      </c>
      <c r="F571" s="11" t="s">
        <v>192</v>
      </c>
      <c r="G571" s="16" t="s">
        <v>197</v>
      </c>
      <c r="H571" s="22">
        <v>0</v>
      </c>
      <c r="I571" s="23" t="s">
        <v>52</v>
      </c>
      <c r="J571" s="20" t="s">
        <v>29</v>
      </c>
      <c r="K571" s="12"/>
      <c r="L571" s="17"/>
      <c r="M571" s="48">
        <f>IF(Tabela1[[#This Row],[NM]]="",ROUND(Tabela1[[#This Row],[Valor]]*$O$13,2),Tabela1[[#This Row],[Valor]])</f>
        <v>0</v>
      </c>
    </row>
    <row r="572" spans="1:13" x14ac:dyDescent="0.25">
      <c r="A572"/>
      <c r="B572" s="36" t="s">
        <v>929</v>
      </c>
      <c r="C572" s="2" t="s">
        <v>691</v>
      </c>
      <c r="D572" s="5" t="s">
        <v>713</v>
      </c>
      <c r="E572" s="8" t="s">
        <v>9</v>
      </c>
      <c r="F572" s="11" t="s">
        <v>9</v>
      </c>
      <c r="G572" s="16" t="s">
        <v>716</v>
      </c>
      <c r="H572" s="22">
        <v>0</v>
      </c>
      <c r="I572" s="23" t="s">
        <v>9</v>
      </c>
      <c r="J572" s="20"/>
      <c r="K572" s="12"/>
      <c r="L572" s="17"/>
      <c r="M572" s="48">
        <f>IF(Tabela1[[#This Row],[NM]]="",ROUND(Tabela1[[#This Row],[Valor]]*$O$13,2),Tabela1[[#This Row],[Valor]])</f>
        <v>0</v>
      </c>
    </row>
    <row r="573" spans="1:13" x14ac:dyDescent="0.25">
      <c r="A573"/>
      <c r="B573" s="36" t="s">
        <v>929</v>
      </c>
      <c r="C573" s="2" t="s">
        <v>111</v>
      </c>
      <c r="D573" s="5" t="s">
        <v>145</v>
      </c>
      <c r="E573" s="8" t="s">
        <v>149</v>
      </c>
      <c r="F573" s="11" t="s">
        <v>146</v>
      </c>
      <c r="G573" s="16" t="s">
        <v>147</v>
      </c>
      <c r="H573" s="22">
        <v>0</v>
      </c>
      <c r="I573" s="23" t="s">
        <v>52</v>
      </c>
      <c r="J573" s="20" t="s">
        <v>37</v>
      </c>
      <c r="K573" s="12"/>
      <c r="L573" s="17"/>
      <c r="M573" s="48">
        <f>IF(Tabela1[[#This Row],[NM]]="",ROUND(Tabela1[[#This Row],[Valor]]*$O$13,2),Tabela1[[#This Row],[Valor]])</f>
        <v>0</v>
      </c>
    </row>
    <row r="574" spans="1:13" x14ac:dyDescent="0.25">
      <c r="A574"/>
      <c r="B574" s="36" t="s">
        <v>929</v>
      </c>
      <c r="C574" s="2" t="s">
        <v>111</v>
      </c>
      <c r="D574" s="5" t="s">
        <v>191</v>
      </c>
      <c r="E574" s="8" t="s">
        <v>9</v>
      </c>
      <c r="F574" s="11" t="s">
        <v>9</v>
      </c>
      <c r="G574" s="16" t="s">
        <v>198</v>
      </c>
      <c r="H574" s="22">
        <v>0</v>
      </c>
      <c r="I574" s="23" t="s">
        <v>9</v>
      </c>
      <c r="J574" s="20"/>
      <c r="K574" s="12"/>
      <c r="L574" s="17"/>
      <c r="M574" s="48">
        <f>IF(Tabela1[[#This Row],[NM]]="",ROUND(Tabela1[[#This Row],[Valor]]*$O$13,2),Tabela1[[#This Row],[Valor]])</f>
        <v>0</v>
      </c>
    </row>
    <row r="575" spans="1:13" x14ac:dyDescent="0.25">
      <c r="A575"/>
      <c r="B575" s="36" t="s">
        <v>929</v>
      </c>
      <c r="C575" s="2" t="s">
        <v>111</v>
      </c>
      <c r="D575" s="5" t="s">
        <v>215</v>
      </c>
      <c r="E575" s="8" t="s">
        <v>221</v>
      </c>
      <c r="F575" s="11" t="s">
        <v>219</v>
      </c>
      <c r="G575" s="16" t="s">
        <v>225</v>
      </c>
      <c r="H575" s="22">
        <v>0</v>
      </c>
      <c r="I575" s="23" t="s">
        <v>28</v>
      </c>
      <c r="J575" s="20"/>
      <c r="K575" s="12"/>
      <c r="L575" s="17"/>
      <c r="M575" s="48">
        <f>IF(Tabela1[[#This Row],[NM]]="",ROUND(Tabela1[[#This Row],[Valor]]*$O$13,2),Tabela1[[#This Row],[Valor]])</f>
        <v>0</v>
      </c>
    </row>
    <row r="576" spans="1:13" x14ac:dyDescent="0.25">
      <c r="A576"/>
      <c r="B576" s="36" t="s">
        <v>929</v>
      </c>
      <c r="C576" s="2" t="s">
        <v>111</v>
      </c>
      <c r="D576" s="5" t="s">
        <v>112</v>
      </c>
      <c r="E576" s="8" t="s">
        <v>115</v>
      </c>
      <c r="F576" s="11" t="s">
        <v>113</v>
      </c>
      <c r="G576" s="16" t="s">
        <v>114</v>
      </c>
      <c r="H576" s="22">
        <v>0</v>
      </c>
      <c r="I576" s="23" t="s">
        <v>29</v>
      </c>
      <c r="J576" s="20" t="s">
        <v>29</v>
      </c>
      <c r="K576" s="12"/>
      <c r="L576" s="17"/>
      <c r="M576" s="48">
        <f>IF(Tabela1[[#This Row],[NM]]="",ROUND(Tabela1[[#This Row],[Valor]]*$O$13,2),Tabela1[[#This Row],[Valor]])</f>
        <v>0</v>
      </c>
    </row>
    <row r="577" spans="1:13" x14ac:dyDescent="0.25">
      <c r="A577"/>
      <c r="B577" s="36" t="s">
        <v>929</v>
      </c>
      <c r="C577" s="2" t="s">
        <v>111</v>
      </c>
      <c r="D577" s="5" t="s">
        <v>159</v>
      </c>
      <c r="E577" s="8" t="s">
        <v>162</v>
      </c>
      <c r="F577" s="11" t="s">
        <v>160</v>
      </c>
      <c r="G577" s="16" t="s">
        <v>161</v>
      </c>
      <c r="H577" s="22">
        <v>0</v>
      </c>
      <c r="I577" s="23" t="s">
        <v>28</v>
      </c>
      <c r="J577" s="20"/>
      <c r="K577" s="12"/>
      <c r="L577" s="17"/>
      <c r="M577" s="48">
        <f>IF(Tabela1[[#This Row],[NM]]="",ROUND(Tabela1[[#This Row],[Valor]]*$O$13,2),Tabela1[[#This Row],[Valor]])</f>
        <v>0</v>
      </c>
    </row>
    <row r="578" spans="1:13" x14ac:dyDescent="0.25">
      <c r="A578"/>
      <c r="B578" s="36" t="s">
        <v>929</v>
      </c>
      <c r="C578" s="2" t="s">
        <v>111</v>
      </c>
      <c r="D578" s="5" t="s">
        <v>159</v>
      </c>
      <c r="E578" s="8" t="s">
        <v>173</v>
      </c>
      <c r="F578" s="11" t="s">
        <v>171</v>
      </c>
      <c r="G578" s="16" t="s">
        <v>172</v>
      </c>
      <c r="H578" s="22">
        <v>0</v>
      </c>
      <c r="I578" s="23" t="s">
        <v>28</v>
      </c>
      <c r="J578" s="20"/>
      <c r="K578" s="12"/>
      <c r="L578" s="17"/>
      <c r="M578" s="48">
        <f>IF(Tabela1[[#This Row],[NM]]="",ROUND(Tabela1[[#This Row],[Valor]]*$O$13,2),Tabela1[[#This Row],[Valor]])</f>
        <v>0</v>
      </c>
    </row>
    <row r="579" spans="1:13" x14ac:dyDescent="0.25">
      <c r="A579"/>
      <c r="B579" s="36" t="s">
        <v>929</v>
      </c>
      <c r="C579" s="2" t="s">
        <v>111</v>
      </c>
      <c r="D579" s="5" t="s">
        <v>159</v>
      </c>
      <c r="E579" s="8" t="s">
        <v>165</v>
      </c>
      <c r="F579" s="11" t="s">
        <v>171</v>
      </c>
      <c r="G579" s="16" t="s">
        <v>172</v>
      </c>
      <c r="H579" s="22">
        <v>0</v>
      </c>
      <c r="I579" s="23" t="s">
        <v>28</v>
      </c>
      <c r="J579" s="20"/>
      <c r="K579" s="12"/>
      <c r="L579" s="17"/>
      <c r="M579" s="48">
        <f>IF(Tabela1[[#This Row],[NM]]="",ROUND(Tabela1[[#This Row],[Valor]]*$O$13,2),Tabela1[[#This Row],[Valor]])</f>
        <v>0</v>
      </c>
    </row>
    <row r="580" spans="1:13" x14ac:dyDescent="0.25">
      <c r="A580"/>
      <c r="B580" s="36" t="s">
        <v>929</v>
      </c>
      <c r="C580" s="2" t="s">
        <v>111</v>
      </c>
      <c r="D580" s="5" t="s">
        <v>159</v>
      </c>
      <c r="E580" s="8" t="s">
        <v>9</v>
      </c>
      <c r="F580" s="11" t="s">
        <v>181</v>
      </c>
      <c r="G580" s="16" t="s">
        <v>182</v>
      </c>
      <c r="H580" s="22">
        <v>0</v>
      </c>
      <c r="I580" s="23" t="s">
        <v>28</v>
      </c>
      <c r="J580" s="20"/>
      <c r="K580" s="12"/>
      <c r="L580" s="17"/>
      <c r="M580" s="48">
        <f>IF(Tabela1[[#This Row],[NM]]="",ROUND(Tabela1[[#This Row],[Valor]]*$O$13,2),Tabela1[[#This Row],[Valor]])</f>
        <v>0</v>
      </c>
    </row>
    <row r="581" spans="1:13" x14ac:dyDescent="0.25">
      <c r="A581"/>
      <c r="B581" s="36" t="s">
        <v>929</v>
      </c>
      <c r="C581" s="2" t="s">
        <v>111</v>
      </c>
      <c r="D581" s="5" t="s">
        <v>227</v>
      </c>
      <c r="E581" s="8" t="s">
        <v>233</v>
      </c>
      <c r="F581" s="11" t="s">
        <v>239</v>
      </c>
      <c r="G581" s="16" t="s">
        <v>240</v>
      </c>
      <c r="H581" s="22">
        <v>0</v>
      </c>
      <c r="I581" s="23" t="s">
        <v>28</v>
      </c>
      <c r="J581" s="20" t="s">
        <v>65</v>
      </c>
      <c r="K581" s="12"/>
      <c r="L581" s="17"/>
      <c r="M581" s="48">
        <f>IF(Tabela1[[#This Row],[NM]]="",ROUND(Tabela1[[#This Row],[Valor]]*$O$13,2),Tabela1[[#This Row],[Valor]])</f>
        <v>0</v>
      </c>
    </row>
    <row r="582" spans="1:13" x14ac:dyDescent="0.25">
      <c r="A582"/>
      <c r="B582" s="36" t="s">
        <v>929</v>
      </c>
      <c r="C582" s="2" t="s">
        <v>484</v>
      </c>
      <c r="D582" s="5" t="s">
        <v>568</v>
      </c>
      <c r="E582" s="8" t="s">
        <v>573</v>
      </c>
      <c r="F582" s="11" t="s">
        <v>571</v>
      </c>
      <c r="G582" s="16" t="s">
        <v>580</v>
      </c>
      <c r="H582" s="22">
        <v>0</v>
      </c>
      <c r="I582" s="23" t="s">
        <v>28</v>
      </c>
      <c r="J582" s="20"/>
      <c r="K582" s="12"/>
      <c r="L582" s="17"/>
      <c r="M582" s="48">
        <f>IF(Tabela1[[#This Row],[NM]]="",ROUND(Tabela1[[#This Row],[Valor]]*$O$13,2),Tabela1[[#This Row],[Valor]])</f>
        <v>0</v>
      </c>
    </row>
    <row r="583" spans="1:13" x14ac:dyDescent="0.25">
      <c r="A583"/>
      <c r="B583" s="51" t="s">
        <v>929</v>
      </c>
      <c r="C583" s="39" t="s">
        <v>484</v>
      </c>
      <c r="D583" s="40" t="s">
        <v>568</v>
      </c>
      <c r="E583" s="41" t="s">
        <v>575</v>
      </c>
      <c r="F583" s="42" t="s">
        <v>571</v>
      </c>
      <c r="G583" s="43" t="s">
        <v>580</v>
      </c>
      <c r="H583" s="44">
        <v>0</v>
      </c>
      <c r="I583" s="45" t="s">
        <v>28</v>
      </c>
      <c r="J583" s="46"/>
      <c r="K583" s="12"/>
      <c r="L583" s="17"/>
      <c r="M583" s="48">
        <f>IF(Tabela1[[#This Row],[NM]]="",ROUND(Tabela1[[#This Row],[Valor]]*$O$13,2),Tabela1[[#This Row],[Valor]])</f>
        <v>0</v>
      </c>
    </row>
    <row r="584" spans="1:13" x14ac:dyDescent="0.25">
      <c r="A584"/>
      <c r="B584" s="36" t="s">
        <v>929</v>
      </c>
      <c r="C584" s="2" t="s">
        <v>111</v>
      </c>
      <c r="D584" s="5" t="s">
        <v>227</v>
      </c>
      <c r="E584" s="8" t="s">
        <v>233</v>
      </c>
      <c r="F584" s="11" t="s">
        <v>231</v>
      </c>
      <c r="G584" s="16" t="s">
        <v>232</v>
      </c>
      <c r="H584" s="22">
        <v>0</v>
      </c>
      <c r="I584" s="23" t="s">
        <v>28</v>
      </c>
      <c r="J584" s="20"/>
      <c r="K584" s="12"/>
      <c r="L584" s="17"/>
      <c r="M584" s="48">
        <f>IF(Tabela1[[#This Row],[NM]]="",ROUND(Tabela1[[#This Row],[Valor]]*$O$13,2),Tabela1[[#This Row],[Valor]])</f>
        <v>0</v>
      </c>
    </row>
    <row r="585" spans="1:13" x14ac:dyDescent="0.25">
      <c r="A585"/>
      <c r="B585" s="36" t="s">
        <v>929</v>
      </c>
      <c r="C585" s="2" t="s">
        <v>111</v>
      </c>
      <c r="D585" s="5" t="s">
        <v>191</v>
      </c>
      <c r="E585" s="8" t="s">
        <v>194</v>
      </c>
      <c r="F585" s="11" t="s">
        <v>201</v>
      </c>
      <c r="G585" s="16" t="s">
        <v>202</v>
      </c>
      <c r="H585" s="22">
        <v>0</v>
      </c>
      <c r="I585" s="23" t="s">
        <v>28</v>
      </c>
      <c r="J585" s="20" t="s">
        <v>128</v>
      </c>
      <c r="K585" s="12"/>
      <c r="L585" s="17"/>
      <c r="M585" s="48">
        <f>IF(Tabela1[[#This Row],[NM]]="",ROUND(Tabela1[[#This Row],[Valor]]*$O$13,2),Tabela1[[#This Row],[Valor]])</f>
        <v>0</v>
      </c>
    </row>
    <row r="586" spans="1:13" x14ac:dyDescent="0.25">
      <c r="A586"/>
      <c r="B586" s="36" t="s">
        <v>929</v>
      </c>
      <c r="C586" s="2" t="s">
        <v>111</v>
      </c>
      <c r="D586" s="5" t="s">
        <v>125</v>
      </c>
      <c r="E586" s="8" t="s">
        <v>134</v>
      </c>
      <c r="F586" s="11" t="s">
        <v>132</v>
      </c>
      <c r="G586" s="16" t="s">
        <v>133</v>
      </c>
      <c r="H586" s="22">
        <v>0</v>
      </c>
      <c r="I586" s="23" t="s">
        <v>29</v>
      </c>
      <c r="J586" s="20" t="s">
        <v>32</v>
      </c>
      <c r="K586" s="12"/>
      <c r="L586" s="17"/>
      <c r="M586" s="48">
        <f>IF(Tabela1[[#This Row],[NM]]="",ROUND(Tabela1[[#This Row],[Valor]]*$O$13,2),Tabela1[[#This Row],[Valor]])</f>
        <v>0</v>
      </c>
    </row>
    <row r="587" spans="1:13" x14ac:dyDescent="0.25">
      <c r="A587"/>
      <c r="B587" s="51" t="s">
        <v>929</v>
      </c>
      <c r="C587" s="39" t="s">
        <v>111</v>
      </c>
      <c r="D587" s="40" t="s">
        <v>159</v>
      </c>
      <c r="E587" s="41" t="s">
        <v>165</v>
      </c>
      <c r="F587" s="42" t="s">
        <v>171</v>
      </c>
      <c r="G587" s="43" t="s">
        <v>174</v>
      </c>
      <c r="H587" s="44">
        <v>0</v>
      </c>
      <c r="I587" s="45" t="s">
        <v>28</v>
      </c>
      <c r="J587" s="46"/>
      <c r="K587" s="12"/>
      <c r="L587" s="17"/>
      <c r="M587" s="48">
        <f>IF(Tabela1[[#This Row],[NM]]="",ROUND(Tabela1[[#This Row],[Valor]]*$O$13,2),Tabela1[[#This Row],[Valor]])</f>
        <v>0</v>
      </c>
    </row>
    <row r="588" spans="1:13" x14ac:dyDescent="0.25">
      <c r="A588"/>
      <c r="B588" s="36" t="s">
        <v>929</v>
      </c>
      <c r="C588" s="2" t="s">
        <v>111</v>
      </c>
      <c r="D588" s="5" t="s">
        <v>260</v>
      </c>
      <c r="E588" s="8" t="s">
        <v>9</v>
      </c>
      <c r="F588" s="11" t="s">
        <v>9</v>
      </c>
      <c r="G588" s="16" t="s">
        <v>264</v>
      </c>
      <c r="H588" s="22">
        <v>0</v>
      </c>
      <c r="I588" s="23" t="s">
        <v>9</v>
      </c>
      <c r="J588" s="20"/>
      <c r="K588" s="12"/>
      <c r="L588" s="17"/>
      <c r="M588" s="48">
        <f>IF(Tabela1[[#This Row],[NM]]="",ROUND(Tabela1[[#This Row],[Valor]]*$O$13,2),Tabela1[[#This Row],[Valor]])</f>
        <v>0</v>
      </c>
    </row>
    <row r="589" spans="1:13" x14ac:dyDescent="0.25">
      <c r="A589"/>
      <c r="B589" s="36" t="s">
        <v>929</v>
      </c>
      <c r="C589" s="2" t="s">
        <v>111</v>
      </c>
      <c r="D589" s="5" t="s">
        <v>112</v>
      </c>
      <c r="E589" s="8" t="s">
        <v>115</v>
      </c>
      <c r="F589" s="11" t="s">
        <v>113</v>
      </c>
      <c r="G589" s="16" t="s">
        <v>121</v>
      </c>
      <c r="H589" s="22">
        <v>0</v>
      </c>
      <c r="I589" s="23" t="s">
        <v>29</v>
      </c>
      <c r="J589" s="20" t="s">
        <v>29</v>
      </c>
      <c r="K589" s="12"/>
      <c r="L589" s="17"/>
      <c r="M589" s="48">
        <f>IF(Tabela1[[#This Row],[NM]]="",ROUND(Tabela1[[#This Row],[Valor]]*$O$13,2),Tabela1[[#This Row],[Valor]])</f>
        <v>0</v>
      </c>
    </row>
    <row r="590" spans="1:13" x14ac:dyDescent="0.25">
      <c r="A590"/>
      <c r="B590" s="36" t="s">
        <v>929</v>
      </c>
      <c r="C590" s="2" t="s">
        <v>111</v>
      </c>
      <c r="D590" s="5" t="s">
        <v>183</v>
      </c>
      <c r="E590" s="8" t="s">
        <v>186</v>
      </c>
      <c r="F590" s="11" t="s">
        <v>184</v>
      </c>
      <c r="G590" s="16" t="s">
        <v>189</v>
      </c>
      <c r="H590" s="22">
        <v>0</v>
      </c>
      <c r="I590" s="23" t="s">
        <v>28</v>
      </c>
      <c r="J590" s="20" t="s">
        <v>65</v>
      </c>
      <c r="K590" s="12"/>
      <c r="L590" s="17"/>
      <c r="M590" s="48">
        <f>IF(Tabela1[[#This Row],[NM]]="",ROUND(Tabela1[[#This Row],[Valor]]*$O$13,2),Tabela1[[#This Row],[Valor]])</f>
        <v>0</v>
      </c>
    </row>
    <row r="591" spans="1:13" x14ac:dyDescent="0.25">
      <c r="A591"/>
      <c r="B591" s="51" t="s">
        <v>929</v>
      </c>
      <c r="C591" s="39" t="s">
        <v>111</v>
      </c>
      <c r="D591" s="40" t="s">
        <v>227</v>
      </c>
      <c r="E591" s="41" t="s">
        <v>9</v>
      </c>
      <c r="F591" s="42" t="s">
        <v>9</v>
      </c>
      <c r="G591" s="43" t="s">
        <v>238</v>
      </c>
      <c r="H591" s="44">
        <v>0</v>
      </c>
      <c r="I591" s="45" t="s">
        <v>9</v>
      </c>
      <c r="J591" s="46"/>
      <c r="K591" s="12"/>
      <c r="L591" s="17"/>
      <c r="M591" s="48">
        <f>IF(Tabela1[[#This Row],[NM]]="",ROUND(Tabela1[[#This Row],[Valor]]*$O$13,2),Tabela1[[#This Row],[Valor]])</f>
        <v>0</v>
      </c>
    </row>
    <row r="592" spans="1:13" x14ac:dyDescent="0.25">
      <c r="A592"/>
      <c r="B592" s="36" t="s">
        <v>929</v>
      </c>
      <c r="C592" s="2" t="s">
        <v>111</v>
      </c>
      <c r="D592" s="5" t="s">
        <v>183</v>
      </c>
      <c r="E592" s="8" t="s">
        <v>186</v>
      </c>
      <c r="F592" s="11" t="s">
        <v>184</v>
      </c>
      <c r="G592" s="16" t="s">
        <v>185</v>
      </c>
      <c r="H592" s="22">
        <v>0</v>
      </c>
      <c r="I592" s="23" t="s">
        <v>28</v>
      </c>
      <c r="J592" s="20" t="s">
        <v>65</v>
      </c>
      <c r="K592" s="12"/>
      <c r="L592" s="17"/>
      <c r="M592" s="48">
        <f>IF(Tabela1[[#This Row],[NM]]="",ROUND(Tabela1[[#This Row],[Valor]]*$O$13,2),Tabela1[[#This Row],[Valor]])</f>
        <v>0</v>
      </c>
    </row>
    <row r="593" spans="1:13" x14ac:dyDescent="0.25">
      <c r="A593"/>
      <c r="B593" s="36" t="s">
        <v>929</v>
      </c>
      <c r="C593" s="2" t="s">
        <v>111</v>
      </c>
      <c r="D593" s="5" t="s">
        <v>159</v>
      </c>
      <c r="E593" s="8" t="s">
        <v>167</v>
      </c>
      <c r="F593" s="11" t="s">
        <v>179</v>
      </c>
      <c r="G593" s="16" t="s">
        <v>180</v>
      </c>
      <c r="H593" s="22">
        <v>0</v>
      </c>
      <c r="I593" s="23" t="s">
        <v>71</v>
      </c>
      <c r="J593" s="20" t="s">
        <v>29</v>
      </c>
      <c r="K593" s="12"/>
      <c r="L593" s="17"/>
      <c r="M593" s="48">
        <f>IF(Tabela1[[#This Row],[NM]]="",ROUND(Tabela1[[#This Row],[Valor]]*$O$13,2),Tabela1[[#This Row],[Valor]])</f>
        <v>0</v>
      </c>
    </row>
    <row r="594" spans="1:13" x14ac:dyDescent="0.25">
      <c r="A594"/>
      <c r="B594" s="36" t="s">
        <v>929</v>
      </c>
      <c r="C594" s="2" t="s">
        <v>111</v>
      </c>
      <c r="D594" s="5" t="s">
        <v>159</v>
      </c>
      <c r="E594" s="8" t="s">
        <v>166</v>
      </c>
      <c r="F594" s="11" t="s">
        <v>163</v>
      </c>
      <c r="G594" s="16" t="s">
        <v>178</v>
      </c>
      <c r="H594" s="22">
        <v>0</v>
      </c>
      <c r="I594" s="23" t="s">
        <v>36</v>
      </c>
      <c r="J594" s="20" t="s">
        <v>37</v>
      </c>
      <c r="K594" s="12"/>
      <c r="L594" s="17"/>
      <c r="M594" s="48">
        <f>IF(Tabela1[[#This Row],[NM]]="",ROUND(Tabela1[[#This Row],[Valor]]*$O$13,2),Tabela1[[#This Row],[Valor]])</f>
        <v>0</v>
      </c>
    </row>
    <row r="595" spans="1:13" x14ac:dyDescent="0.25">
      <c r="A595"/>
      <c r="B595" s="51" t="s">
        <v>929</v>
      </c>
      <c r="C595" s="39" t="s">
        <v>111</v>
      </c>
      <c r="D595" s="40" t="s">
        <v>159</v>
      </c>
      <c r="E595" s="41" t="s">
        <v>165</v>
      </c>
      <c r="F595" s="42" t="s">
        <v>163</v>
      </c>
      <c r="G595" s="43" t="s">
        <v>178</v>
      </c>
      <c r="H595" s="44">
        <v>0</v>
      </c>
      <c r="I595" s="45" t="s">
        <v>36</v>
      </c>
      <c r="J595" s="46" t="s">
        <v>37</v>
      </c>
      <c r="K595" s="12"/>
      <c r="L595" s="17"/>
      <c r="M595" s="48">
        <f>IF(Tabela1[[#This Row],[NM]]="",ROUND(Tabela1[[#This Row],[Valor]]*$O$13,2),Tabela1[[#This Row],[Valor]])</f>
        <v>0</v>
      </c>
    </row>
    <row r="596" spans="1:13" x14ac:dyDescent="0.25">
      <c r="A596"/>
      <c r="B596" s="36" t="s">
        <v>929</v>
      </c>
      <c r="C596" s="2" t="s">
        <v>111</v>
      </c>
      <c r="D596" s="5" t="s">
        <v>159</v>
      </c>
      <c r="E596" s="8" t="s">
        <v>167</v>
      </c>
      <c r="F596" s="11" t="s">
        <v>163</v>
      </c>
      <c r="G596" s="16" t="s">
        <v>178</v>
      </c>
      <c r="H596" s="22">
        <v>0</v>
      </c>
      <c r="I596" s="23" t="s">
        <v>36</v>
      </c>
      <c r="J596" s="20" t="s">
        <v>37</v>
      </c>
      <c r="K596" s="12"/>
      <c r="L596" s="17"/>
      <c r="M596" s="48">
        <f>IF(Tabela1[[#This Row],[NM]]="",ROUND(Tabela1[[#This Row],[Valor]]*$O$13,2),Tabela1[[#This Row],[Valor]])</f>
        <v>0</v>
      </c>
    </row>
    <row r="597" spans="1:13" x14ac:dyDescent="0.25">
      <c r="A597"/>
      <c r="B597" s="36" t="s">
        <v>929</v>
      </c>
      <c r="C597" s="2" t="s">
        <v>111</v>
      </c>
      <c r="D597" s="5" t="s">
        <v>227</v>
      </c>
      <c r="E597" s="8" t="s">
        <v>230</v>
      </c>
      <c r="F597" s="11" t="s">
        <v>234</v>
      </c>
      <c r="G597" s="16" t="s">
        <v>235</v>
      </c>
      <c r="H597" s="22">
        <v>0</v>
      </c>
      <c r="I597" s="23" t="s">
        <v>9</v>
      </c>
      <c r="J597" s="20"/>
      <c r="K597" s="12"/>
      <c r="L597" s="17"/>
      <c r="M597" s="48">
        <f>IF(Tabela1[[#This Row],[NM]]="",ROUND(Tabela1[[#This Row],[Valor]]*$O$13,2),Tabela1[[#This Row],[Valor]])</f>
        <v>0</v>
      </c>
    </row>
    <row r="598" spans="1:13" x14ac:dyDescent="0.25">
      <c r="A598"/>
      <c r="B598" s="36" t="s">
        <v>929</v>
      </c>
      <c r="C598" s="2" t="s">
        <v>111</v>
      </c>
      <c r="D598" s="5" t="s">
        <v>203</v>
      </c>
      <c r="E598" s="8" t="s">
        <v>206</v>
      </c>
      <c r="F598" s="11" t="s">
        <v>211</v>
      </c>
      <c r="G598" s="16" t="s">
        <v>212</v>
      </c>
      <c r="H598" s="22">
        <v>0</v>
      </c>
      <c r="I598" s="23" t="s">
        <v>28</v>
      </c>
      <c r="J598" s="20" t="s">
        <v>29</v>
      </c>
      <c r="K598" s="12"/>
      <c r="L598" s="17"/>
      <c r="M598" s="48">
        <f>IF(Tabela1[[#This Row],[NM]]="",ROUND(Tabela1[[#This Row],[Valor]]*$O$13,2),Tabela1[[#This Row],[Valor]])</f>
        <v>0</v>
      </c>
    </row>
    <row r="599" spans="1:13" x14ac:dyDescent="0.25">
      <c r="A599"/>
      <c r="B599" s="51" t="s">
        <v>929</v>
      </c>
      <c r="C599" s="39" t="s">
        <v>111</v>
      </c>
      <c r="D599" s="40" t="s">
        <v>183</v>
      </c>
      <c r="E599" s="41" t="s">
        <v>9</v>
      </c>
      <c r="F599" s="42" t="s">
        <v>9</v>
      </c>
      <c r="G599" s="43" t="s">
        <v>187</v>
      </c>
      <c r="H599" s="44">
        <v>0</v>
      </c>
      <c r="I599" s="45" t="s">
        <v>9</v>
      </c>
      <c r="J599" s="46"/>
      <c r="K599" s="12"/>
      <c r="L599" s="17"/>
      <c r="M599" s="48">
        <f>IF(Tabela1[[#This Row],[NM]]="",ROUND(Tabela1[[#This Row],[Valor]]*$O$13,2),Tabela1[[#This Row],[Valor]])</f>
        <v>0</v>
      </c>
    </row>
    <row r="600" spans="1:13" x14ac:dyDescent="0.25">
      <c r="A600"/>
      <c r="B600" s="36" t="s">
        <v>929</v>
      </c>
      <c r="C600" s="2" t="s">
        <v>111</v>
      </c>
      <c r="D600" s="5" t="s">
        <v>191</v>
      </c>
      <c r="E600" s="8" t="s">
        <v>195</v>
      </c>
      <c r="F600" s="11" t="s">
        <v>192</v>
      </c>
      <c r="G600" s="16" t="s">
        <v>196</v>
      </c>
      <c r="H600" s="22">
        <v>0</v>
      </c>
      <c r="I600" s="23" t="s">
        <v>52</v>
      </c>
      <c r="J600" s="20" t="s">
        <v>29</v>
      </c>
      <c r="K600" s="12"/>
      <c r="L600" s="17"/>
      <c r="M600" s="48">
        <f>IF(Tabela1[[#This Row],[NM]]="",ROUND(Tabela1[[#This Row],[Valor]]*$O$13,2),Tabela1[[#This Row],[Valor]])</f>
        <v>0</v>
      </c>
    </row>
    <row r="601" spans="1:13" x14ac:dyDescent="0.25">
      <c r="A601"/>
      <c r="B601" s="36" t="s">
        <v>929</v>
      </c>
      <c r="C601" s="2" t="s">
        <v>111</v>
      </c>
      <c r="D601" s="5" t="s">
        <v>215</v>
      </c>
      <c r="E601" s="8" t="s">
        <v>221</v>
      </c>
      <c r="F601" s="11" t="s">
        <v>219</v>
      </c>
      <c r="G601" s="16" t="s">
        <v>224</v>
      </c>
      <c r="H601" s="22">
        <v>0</v>
      </c>
      <c r="I601" s="23" t="s">
        <v>28</v>
      </c>
      <c r="J601" s="20"/>
      <c r="K601" s="12"/>
      <c r="L601" s="17"/>
      <c r="M601" s="48">
        <f>IF(Tabela1[[#This Row],[NM]]="",ROUND(Tabela1[[#This Row],[Valor]]*$O$13,2),Tabela1[[#This Row],[Valor]])</f>
        <v>0</v>
      </c>
    </row>
    <row r="602" spans="1:13" x14ac:dyDescent="0.25">
      <c r="A602"/>
      <c r="B602" s="36" t="s">
        <v>929</v>
      </c>
      <c r="C602" s="2" t="s">
        <v>111</v>
      </c>
      <c r="D602" s="5" t="s">
        <v>244</v>
      </c>
      <c r="E602" s="8" t="s">
        <v>247</v>
      </c>
      <c r="F602" s="11" t="s">
        <v>245</v>
      </c>
      <c r="G602" s="16" t="s">
        <v>246</v>
      </c>
      <c r="H602" s="22">
        <v>0</v>
      </c>
      <c r="I602" s="23" t="s">
        <v>29</v>
      </c>
      <c r="J602" s="20" t="s">
        <v>29</v>
      </c>
      <c r="K602" s="12"/>
      <c r="L602" s="17"/>
      <c r="M602" s="48">
        <f>IF(Tabela1[[#This Row],[NM]]="",ROUND(Tabela1[[#This Row],[Valor]]*$O$13,2),Tabela1[[#This Row],[Valor]])</f>
        <v>0</v>
      </c>
    </row>
    <row r="603" spans="1:13" x14ac:dyDescent="0.25">
      <c r="A603"/>
      <c r="B603" s="51" t="s">
        <v>929</v>
      </c>
      <c r="C603" s="39" t="s">
        <v>111</v>
      </c>
      <c r="D603" s="40" t="s">
        <v>159</v>
      </c>
      <c r="E603" s="41" t="s">
        <v>166</v>
      </c>
      <c r="F603" s="42" t="s">
        <v>176</v>
      </c>
      <c r="G603" s="43" t="s">
        <v>177</v>
      </c>
      <c r="H603" s="44">
        <v>0</v>
      </c>
      <c r="I603" s="45" t="s">
        <v>28</v>
      </c>
      <c r="J603" s="46"/>
      <c r="K603" s="12"/>
      <c r="L603" s="17"/>
      <c r="M603" s="48">
        <f>IF(Tabela1[[#This Row],[NM]]="",ROUND(Tabela1[[#This Row],[Valor]]*$O$13,2),Tabela1[[#This Row],[Valor]])</f>
        <v>0</v>
      </c>
    </row>
    <row r="604" spans="1:13" x14ac:dyDescent="0.25">
      <c r="A604"/>
      <c r="B604" s="36" t="s">
        <v>929</v>
      </c>
      <c r="C604" s="2" t="s">
        <v>111</v>
      </c>
      <c r="D604" s="5" t="s">
        <v>244</v>
      </c>
      <c r="E604" s="8" t="s">
        <v>248</v>
      </c>
      <c r="F604" s="11" t="s">
        <v>245</v>
      </c>
      <c r="G604" s="16" t="s">
        <v>249</v>
      </c>
      <c r="H604" s="22">
        <v>0</v>
      </c>
      <c r="I604" s="23" t="s">
        <v>29</v>
      </c>
      <c r="J604" s="20" t="s">
        <v>29</v>
      </c>
      <c r="K604" s="12"/>
      <c r="L604" s="17"/>
      <c r="M604" s="48">
        <f>IF(Tabela1[[#This Row],[NM]]="",ROUND(Tabela1[[#This Row],[Valor]]*$O$13,2),Tabela1[[#This Row],[Valor]])</f>
        <v>0</v>
      </c>
    </row>
    <row r="605" spans="1:13" x14ac:dyDescent="0.25">
      <c r="A605"/>
      <c r="B605" s="36" t="s">
        <v>929</v>
      </c>
      <c r="C605" s="2" t="s">
        <v>111</v>
      </c>
      <c r="D605" s="5" t="s">
        <v>159</v>
      </c>
      <c r="E605" s="8" t="s">
        <v>166</v>
      </c>
      <c r="F605" s="11" t="s">
        <v>163</v>
      </c>
      <c r="G605" s="16" t="s">
        <v>169</v>
      </c>
      <c r="H605" s="22">
        <v>0</v>
      </c>
      <c r="I605" s="23" t="s">
        <v>36</v>
      </c>
      <c r="J605" s="20" t="s">
        <v>37</v>
      </c>
      <c r="K605" s="12"/>
      <c r="L605" s="17"/>
      <c r="M605" s="48">
        <f>IF(Tabela1[[#This Row],[NM]]="",ROUND(Tabela1[[#This Row],[Valor]]*$O$13,2),Tabela1[[#This Row],[Valor]])</f>
        <v>0</v>
      </c>
    </row>
    <row r="606" spans="1:13" x14ac:dyDescent="0.25">
      <c r="A606"/>
      <c r="B606" s="36" t="s">
        <v>929</v>
      </c>
      <c r="C606" s="2" t="s">
        <v>111</v>
      </c>
      <c r="D606" s="5" t="s">
        <v>159</v>
      </c>
      <c r="E606" s="8" t="s">
        <v>165</v>
      </c>
      <c r="F606" s="11" t="s">
        <v>163</v>
      </c>
      <c r="G606" s="16" t="s">
        <v>169</v>
      </c>
      <c r="H606" s="22">
        <v>0</v>
      </c>
      <c r="I606" s="23" t="s">
        <v>36</v>
      </c>
      <c r="J606" s="20" t="s">
        <v>37</v>
      </c>
      <c r="K606" s="12"/>
      <c r="L606" s="17"/>
      <c r="M606" s="48">
        <f>IF(Tabela1[[#This Row],[NM]]="",ROUND(Tabela1[[#This Row],[Valor]]*$O$13,2),Tabela1[[#This Row],[Valor]])</f>
        <v>0</v>
      </c>
    </row>
    <row r="607" spans="1:13" x14ac:dyDescent="0.25">
      <c r="A607"/>
      <c r="B607" s="51" t="s">
        <v>929</v>
      </c>
      <c r="C607" s="39" t="s">
        <v>111</v>
      </c>
      <c r="D607" s="40" t="s">
        <v>215</v>
      </c>
      <c r="E607" s="41" t="s">
        <v>218</v>
      </c>
      <c r="F607" s="42" t="s">
        <v>222</v>
      </c>
      <c r="G607" s="43" t="s">
        <v>223</v>
      </c>
      <c r="H607" s="44">
        <v>0</v>
      </c>
      <c r="I607" s="45" t="s">
        <v>28</v>
      </c>
      <c r="J607" s="46" t="s">
        <v>29</v>
      </c>
      <c r="K607" s="12"/>
      <c r="L607" s="17"/>
      <c r="M607" s="48">
        <f>IF(Tabela1[[#This Row],[NM]]="",ROUND(Tabela1[[#This Row],[Valor]]*$O$13,2),Tabela1[[#This Row],[Valor]])</f>
        <v>0</v>
      </c>
    </row>
    <row r="608" spans="1:13" x14ac:dyDescent="0.25">
      <c r="A608"/>
      <c r="B608" s="36" t="s">
        <v>929</v>
      </c>
      <c r="C608" s="2" t="s">
        <v>111</v>
      </c>
      <c r="D608" s="5" t="s">
        <v>159</v>
      </c>
      <c r="E608" s="8" t="s">
        <v>165</v>
      </c>
      <c r="F608" s="11" t="s">
        <v>163</v>
      </c>
      <c r="G608" s="16" t="s">
        <v>168</v>
      </c>
      <c r="H608" s="22">
        <v>0</v>
      </c>
      <c r="I608" s="23" t="s">
        <v>36</v>
      </c>
      <c r="J608" s="20" t="s">
        <v>37</v>
      </c>
      <c r="K608" s="12"/>
      <c r="L608" s="17"/>
      <c r="M608" s="48">
        <f>IF(Tabela1[[#This Row],[NM]]="",ROUND(Tabela1[[#This Row],[Valor]]*$O$13,2),Tabela1[[#This Row],[Valor]])</f>
        <v>0</v>
      </c>
    </row>
    <row r="609" spans="1:13" x14ac:dyDescent="0.25">
      <c r="A609"/>
      <c r="B609" s="36" t="s">
        <v>929</v>
      </c>
      <c r="C609" s="2" t="s">
        <v>111</v>
      </c>
      <c r="D609" s="5" t="s">
        <v>159</v>
      </c>
      <c r="E609" s="8" t="s">
        <v>167</v>
      </c>
      <c r="F609" s="11" t="s">
        <v>163</v>
      </c>
      <c r="G609" s="16" t="s">
        <v>168</v>
      </c>
      <c r="H609" s="22">
        <v>0</v>
      </c>
      <c r="I609" s="23" t="s">
        <v>36</v>
      </c>
      <c r="J609" s="20" t="s">
        <v>37</v>
      </c>
      <c r="K609" s="12"/>
      <c r="L609" s="17"/>
      <c r="M609" s="48">
        <f>IF(Tabela1[[#This Row],[NM]]="",ROUND(Tabela1[[#This Row],[Valor]]*$O$13,2),Tabela1[[#This Row],[Valor]])</f>
        <v>0</v>
      </c>
    </row>
    <row r="610" spans="1:13" x14ac:dyDescent="0.25">
      <c r="A610"/>
      <c r="B610" s="36" t="s">
        <v>929</v>
      </c>
      <c r="C610" s="2" t="s">
        <v>111</v>
      </c>
      <c r="D610" s="5" t="s">
        <v>227</v>
      </c>
      <c r="E610" s="8" t="s">
        <v>230</v>
      </c>
      <c r="F610" s="11" t="s">
        <v>241</v>
      </c>
      <c r="G610" s="16" t="s">
        <v>242</v>
      </c>
      <c r="H610" s="22">
        <v>0</v>
      </c>
      <c r="I610" s="23" t="s">
        <v>28</v>
      </c>
      <c r="J610" s="20" t="s">
        <v>243</v>
      </c>
      <c r="K610" s="12"/>
      <c r="L610" s="17"/>
      <c r="M610" s="48">
        <f>IF(Tabela1[[#This Row],[NM]]="",ROUND(Tabela1[[#This Row],[Valor]]*$O$13,2),Tabela1[[#This Row],[Valor]])</f>
        <v>0</v>
      </c>
    </row>
    <row r="611" spans="1:13" x14ac:dyDescent="0.25">
      <c r="A611"/>
      <c r="B611" s="36" t="s">
        <v>929</v>
      </c>
      <c r="C611" s="2" t="s">
        <v>111</v>
      </c>
      <c r="D611" s="5" t="s">
        <v>260</v>
      </c>
      <c r="E611" s="8" t="s">
        <v>263</v>
      </c>
      <c r="F611" s="11" t="s">
        <v>273</v>
      </c>
      <c r="G611" s="16" t="s">
        <v>274</v>
      </c>
      <c r="H611" s="22">
        <v>0</v>
      </c>
      <c r="I611" s="23" t="s">
        <v>28</v>
      </c>
      <c r="J611" s="20" t="s">
        <v>128</v>
      </c>
      <c r="K611" s="12"/>
      <c r="L611" s="17"/>
      <c r="M611" s="48">
        <f>IF(Tabela1[[#This Row],[NM]]="",ROUND(Tabela1[[#This Row],[Valor]]*$O$13,2),Tabela1[[#This Row],[Valor]])</f>
        <v>0</v>
      </c>
    </row>
    <row r="612" spans="1:13" x14ac:dyDescent="0.25">
      <c r="A612"/>
      <c r="B612" s="36" t="s">
        <v>929</v>
      </c>
      <c r="C612" s="2" t="s">
        <v>111</v>
      </c>
      <c r="D612" s="5" t="s">
        <v>159</v>
      </c>
      <c r="E612" s="8" t="s">
        <v>166</v>
      </c>
      <c r="F612" s="11" t="s">
        <v>163</v>
      </c>
      <c r="G612" s="16" t="s">
        <v>164</v>
      </c>
      <c r="H612" s="22">
        <v>0</v>
      </c>
      <c r="I612" s="23" t="s">
        <v>36</v>
      </c>
      <c r="J612" s="20" t="s">
        <v>37</v>
      </c>
      <c r="K612" s="12"/>
      <c r="L612" s="17"/>
      <c r="M612" s="48">
        <f>IF(Tabela1[[#This Row],[NM]]="",ROUND(Tabela1[[#This Row],[Valor]]*$O$13,2),Tabela1[[#This Row],[Valor]])</f>
        <v>0</v>
      </c>
    </row>
    <row r="613" spans="1:13" x14ac:dyDescent="0.25">
      <c r="A613"/>
      <c r="B613" s="36" t="s">
        <v>929</v>
      </c>
      <c r="C613" s="2" t="s">
        <v>111</v>
      </c>
      <c r="D613" s="5" t="s">
        <v>260</v>
      </c>
      <c r="E613" s="8" t="s">
        <v>263</v>
      </c>
      <c r="F613" s="11" t="s">
        <v>269</v>
      </c>
      <c r="G613" s="16" t="s">
        <v>270</v>
      </c>
      <c r="H613" s="22">
        <v>0</v>
      </c>
      <c r="I613" s="23" t="s">
        <v>28</v>
      </c>
      <c r="J613" s="20" t="s">
        <v>36</v>
      </c>
      <c r="K613" s="12"/>
      <c r="L613" s="17"/>
      <c r="M613" s="48">
        <f>IF(Tabela1[[#This Row],[NM]]="",ROUND(Tabela1[[#This Row],[Valor]]*$O$13,2),Tabela1[[#This Row],[Valor]])</f>
        <v>0</v>
      </c>
    </row>
    <row r="614" spans="1:13" x14ac:dyDescent="0.25">
      <c r="A614"/>
      <c r="B614" s="36" t="s">
        <v>929</v>
      </c>
      <c r="C614" s="2" t="s">
        <v>111</v>
      </c>
      <c r="D614" s="5" t="s">
        <v>125</v>
      </c>
      <c r="E614" s="8" t="s">
        <v>129</v>
      </c>
      <c r="F614" s="11" t="s">
        <v>130</v>
      </c>
      <c r="G614" s="16" t="s">
        <v>131</v>
      </c>
      <c r="H614" s="22">
        <v>0</v>
      </c>
      <c r="I614" s="23" t="s">
        <v>29</v>
      </c>
      <c r="J614" s="20" t="s">
        <v>29</v>
      </c>
      <c r="K614" s="12"/>
      <c r="L614" s="17"/>
      <c r="M614" s="48">
        <f>IF(Tabela1[[#This Row],[NM]]="",ROUND(Tabela1[[#This Row],[Valor]]*$O$13,2),Tabela1[[#This Row],[Valor]])</f>
        <v>0</v>
      </c>
    </row>
    <row r="615" spans="1:13" x14ac:dyDescent="0.25">
      <c r="A615"/>
      <c r="B615" s="36" t="s">
        <v>929</v>
      </c>
      <c r="C615" s="2" t="s">
        <v>111</v>
      </c>
      <c r="D615" s="5" t="s">
        <v>112</v>
      </c>
      <c r="E615" s="8" t="s">
        <v>115</v>
      </c>
      <c r="F615" s="11" t="s">
        <v>113</v>
      </c>
      <c r="G615" s="16" t="s">
        <v>122</v>
      </c>
      <c r="H615" s="22">
        <v>0</v>
      </c>
      <c r="I615" s="23" t="s">
        <v>29</v>
      </c>
      <c r="J615" s="20" t="s">
        <v>29</v>
      </c>
      <c r="K615" s="12"/>
      <c r="L615" s="17"/>
      <c r="M615" s="48">
        <f>IF(Tabela1[[#This Row],[NM]]="",ROUND(Tabela1[[#This Row],[Valor]]*$O$13,2),Tabela1[[#This Row],[Valor]])</f>
        <v>0</v>
      </c>
    </row>
    <row r="616" spans="1:13" x14ac:dyDescent="0.25">
      <c r="A616"/>
      <c r="B616" s="36" t="s">
        <v>929</v>
      </c>
      <c r="C616" s="2" t="s">
        <v>111</v>
      </c>
      <c r="D616" s="5" t="s">
        <v>112</v>
      </c>
      <c r="E616" s="8" t="s">
        <v>115</v>
      </c>
      <c r="F616" s="11" t="s">
        <v>113</v>
      </c>
      <c r="G616" s="16" t="s">
        <v>118</v>
      </c>
      <c r="H616" s="22">
        <v>0</v>
      </c>
      <c r="I616" s="23" t="s">
        <v>29</v>
      </c>
      <c r="J616" s="20" t="s">
        <v>29</v>
      </c>
      <c r="K616" s="12"/>
      <c r="L616" s="17"/>
      <c r="M616" s="48">
        <f>IF(Tabela1[[#This Row],[NM]]="",ROUND(Tabela1[[#This Row],[Valor]]*$O$13,2),Tabela1[[#This Row],[Valor]])</f>
        <v>0</v>
      </c>
    </row>
    <row r="617" spans="1:13" x14ac:dyDescent="0.25">
      <c r="A617"/>
      <c r="B617" s="36" t="s">
        <v>929</v>
      </c>
      <c r="C617" s="2" t="s">
        <v>111</v>
      </c>
      <c r="D617" s="5" t="s">
        <v>260</v>
      </c>
      <c r="E617" s="8" t="s">
        <v>9</v>
      </c>
      <c r="F617" s="11" t="s">
        <v>9</v>
      </c>
      <c r="G617" s="16" t="s">
        <v>266</v>
      </c>
      <c r="H617" s="22">
        <v>0</v>
      </c>
      <c r="I617" s="23" t="s">
        <v>9</v>
      </c>
      <c r="J617" s="20"/>
      <c r="K617" s="12"/>
      <c r="L617" s="17"/>
      <c r="M617" s="48">
        <f>IF(Tabela1[[#This Row],[NM]]="",ROUND(Tabela1[[#This Row],[Valor]]*$O$13,2),Tabela1[[#This Row],[Valor]])</f>
        <v>0</v>
      </c>
    </row>
    <row r="618" spans="1:13" x14ac:dyDescent="0.25">
      <c r="A618"/>
      <c r="B618" s="36" t="s">
        <v>929</v>
      </c>
      <c r="C618" s="2" t="s">
        <v>111</v>
      </c>
      <c r="D618" s="5" t="s">
        <v>227</v>
      </c>
      <c r="E618" s="8" t="s">
        <v>230</v>
      </c>
      <c r="F618" s="11" t="s">
        <v>228</v>
      </c>
      <c r="G618" s="16" t="s">
        <v>229</v>
      </c>
      <c r="H618" s="22">
        <v>0</v>
      </c>
      <c r="I618" s="23" t="s">
        <v>28</v>
      </c>
      <c r="J618" s="20" t="s">
        <v>32</v>
      </c>
      <c r="K618" s="12"/>
      <c r="L618" s="17"/>
      <c r="M618" s="48">
        <f>IF(Tabela1[[#This Row],[NM]]="",ROUND(Tabela1[[#This Row],[Valor]]*$O$13,2),Tabela1[[#This Row],[Valor]])</f>
        <v>0</v>
      </c>
    </row>
    <row r="619" spans="1:13" x14ac:dyDescent="0.25">
      <c r="A619"/>
      <c r="B619" s="36" t="s">
        <v>929</v>
      </c>
      <c r="C619" s="2" t="s">
        <v>111</v>
      </c>
      <c r="D619" s="5" t="s">
        <v>145</v>
      </c>
      <c r="E619" s="8" t="s">
        <v>157</v>
      </c>
      <c r="F619" s="11" t="s">
        <v>157</v>
      </c>
      <c r="G619" s="16" t="s">
        <v>158</v>
      </c>
      <c r="H619" s="22">
        <v>0</v>
      </c>
      <c r="I619" s="23" t="s">
        <v>28</v>
      </c>
      <c r="J619" s="20" t="s">
        <v>128</v>
      </c>
      <c r="K619" s="12"/>
      <c r="L619" s="17"/>
      <c r="M619" s="48">
        <f>IF(Tabela1[[#This Row],[NM]]="",ROUND(Tabela1[[#This Row],[Valor]]*$O$13,2),Tabela1[[#This Row],[Valor]])</f>
        <v>0</v>
      </c>
    </row>
    <row r="620" spans="1:13" x14ac:dyDescent="0.25">
      <c r="A620"/>
      <c r="B620" s="36" t="s">
        <v>929</v>
      </c>
      <c r="C620" s="2" t="s">
        <v>758</v>
      </c>
      <c r="D620" s="5" t="s">
        <v>791</v>
      </c>
      <c r="E620" s="8" t="s">
        <v>9</v>
      </c>
      <c r="F620" s="11" t="s">
        <v>9</v>
      </c>
      <c r="G620" s="16" t="s">
        <v>795</v>
      </c>
      <c r="H620" s="22">
        <v>0</v>
      </c>
      <c r="I620" s="23" t="s">
        <v>9</v>
      </c>
      <c r="J620" s="20"/>
      <c r="K620" s="12"/>
      <c r="L620" s="17"/>
      <c r="M620" s="48">
        <f>IF(Tabela1[[#This Row],[NM]]="",ROUND(Tabela1[[#This Row],[Valor]]*$O$13,2),Tabela1[[#This Row],[Valor]])</f>
        <v>0</v>
      </c>
    </row>
    <row r="621" spans="1:13" x14ac:dyDescent="0.25">
      <c r="A621"/>
      <c r="B621" s="36" t="s">
        <v>929</v>
      </c>
      <c r="C621" s="2" t="s">
        <v>111</v>
      </c>
      <c r="D621" s="5" t="s">
        <v>112</v>
      </c>
      <c r="E621" s="8" t="s">
        <v>115</v>
      </c>
      <c r="F621" s="11" t="s">
        <v>113</v>
      </c>
      <c r="G621" s="16" t="s">
        <v>123</v>
      </c>
      <c r="H621" s="22">
        <v>0</v>
      </c>
      <c r="I621" s="23" t="s">
        <v>29</v>
      </c>
      <c r="J621" s="20" t="s">
        <v>29</v>
      </c>
      <c r="K621" s="12"/>
      <c r="L621" s="17"/>
      <c r="M621" s="48">
        <f>IF(Tabela1[[#This Row],[NM]]="",ROUND(Tabela1[[#This Row],[Valor]]*$O$13,2),Tabela1[[#This Row],[Valor]])</f>
        <v>0</v>
      </c>
    </row>
    <row r="622" spans="1:13" x14ac:dyDescent="0.25">
      <c r="A622"/>
      <c r="B622" s="36" t="s">
        <v>929</v>
      </c>
      <c r="C622" s="2" t="s">
        <v>111</v>
      </c>
      <c r="D622" s="5" t="s">
        <v>159</v>
      </c>
      <c r="E622" s="8" t="s">
        <v>166</v>
      </c>
      <c r="F622" s="11" t="s">
        <v>163</v>
      </c>
      <c r="G622" s="16" t="s">
        <v>170</v>
      </c>
      <c r="H622" s="22">
        <v>0</v>
      </c>
      <c r="I622" s="23" t="s">
        <v>36</v>
      </c>
      <c r="J622" s="20" t="s">
        <v>37</v>
      </c>
      <c r="K622" s="12"/>
      <c r="L622" s="17"/>
      <c r="M622" s="48">
        <f>IF(Tabela1[[#This Row],[NM]]="",ROUND(Tabela1[[#This Row],[Valor]]*$O$13,2),Tabela1[[#This Row],[Valor]])</f>
        <v>0</v>
      </c>
    </row>
    <row r="623" spans="1:13" x14ac:dyDescent="0.25">
      <c r="A623"/>
      <c r="B623" s="36" t="s">
        <v>929</v>
      </c>
      <c r="C623" s="39" t="s">
        <v>111</v>
      </c>
      <c r="D623" s="40" t="s">
        <v>159</v>
      </c>
      <c r="E623" s="41" t="s">
        <v>167</v>
      </c>
      <c r="F623" s="42" t="s">
        <v>163</v>
      </c>
      <c r="G623" s="43" t="s">
        <v>170</v>
      </c>
      <c r="H623" s="44">
        <v>0</v>
      </c>
      <c r="I623" s="45" t="s">
        <v>36</v>
      </c>
      <c r="J623" s="46" t="s">
        <v>37</v>
      </c>
      <c r="K623" s="12"/>
      <c r="L623" s="17"/>
      <c r="M623" s="48">
        <f>IF(Tabela1[[#This Row],[NM]]="",ROUND(Tabela1[[#This Row],[Valor]]*$O$13,2),Tabela1[[#This Row],[Valor]])</f>
        <v>0</v>
      </c>
    </row>
    <row r="627" spans="13:14" x14ac:dyDescent="0.25">
      <c r="M627" s="49"/>
      <c r="N627" s="49"/>
    </row>
    <row r="628" spans="13:14" x14ac:dyDescent="0.25">
      <c r="M628" s="50"/>
      <c r="N628" s="50"/>
    </row>
    <row r="632" spans="13:14" x14ac:dyDescent="0.25">
      <c r="M632" s="49"/>
      <c r="N632" s="49"/>
    </row>
    <row r="634" spans="13:14" x14ac:dyDescent="0.25">
      <c r="M634" s="50"/>
      <c r="N634" s="50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Plan6</vt:lpstr>
      <vt:lpstr>Plan7</vt:lpstr>
      <vt:lpstr>Plan4</vt:lpstr>
      <vt:lpstr>Plan1</vt:lpstr>
      <vt:lpstr>Plan2</vt:lpstr>
      <vt:lpstr>Plan3</vt:lpstr>
      <vt:lpstr>Plan4!Titulos_de_impressao</vt:lpstr>
    </vt:vector>
  </TitlesOfParts>
  <Company>M1 Tecnologia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</dc:creator>
  <cp:lastModifiedBy>Mauro</cp:lastModifiedBy>
  <cp:lastPrinted>2015-08-14T14:39:55Z</cp:lastPrinted>
  <dcterms:created xsi:type="dcterms:W3CDTF">2015-08-12T21:45:33Z</dcterms:created>
  <dcterms:modified xsi:type="dcterms:W3CDTF">2015-08-14T14:40:18Z</dcterms:modified>
</cp:coreProperties>
</file>